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ГОСПРОГРАММЫ\ГП Развитие автодорог 2015-2030\Отчеты\2023\Годовой отчет 2023\"/>
    </mc:Choice>
  </mc:AlternateContent>
  <bookViews>
    <workbookView xWindow="600" yWindow="525" windowWidth="25575" windowHeight="10170"/>
  </bookViews>
  <sheets>
    <sheet name="Лист1" sheetId="1" r:id="rId1"/>
  </sheets>
  <definedNames>
    <definedName name="_xlnm.Print_Area" localSheetId="0">Лист1!$B$1:$H$156</definedName>
  </definedNames>
  <calcPr calcId="162913"/>
</workbook>
</file>

<file path=xl/calcChain.xml><?xml version="1.0" encoding="utf-8"?>
<calcChain xmlns="http://schemas.openxmlformats.org/spreadsheetml/2006/main">
  <c r="G123" i="1" l="1"/>
  <c r="G124" i="1"/>
  <c r="G127" i="1"/>
  <c r="G129" i="1"/>
  <c r="G133" i="1"/>
  <c r="G134" i="1"/>
  <c r="G135" i="1"/>
  <c r="G136" i="1"/>
  <c r="G137" i="1"/>
  <c r="G138" i="1"/>
  <c r="G139" i="1"/>
  <c r="G140" i="1"/>
  <c r="G141" i="1"/>
  <c r="G142" i="1"/>
  <c r="G145" i="1"/>
  <c r="G146" i="1"/>
  <c r="G147" i="1"/>
  <c r="G148" i="1"/>
  <c r="G149" i="1"/>
  <c r="G151" i="1"/>
  <c r="G152" i="1"/>
  <c r="G153" i="1"/>
  <c r="G154" i="1"/>
  <c r="G155" i="1"/>
  <c r="G121" i="1"/>
  <c r="F121" i="1" l="1"/>
  <c r="E121" i="1"/>
  <c r="F115" i="1"/>
  <c r="E115" i="1"/>
  <c r="F109" i="1"/>
  <c r="E109" i="1"/>
  <c r="F103" i="1"/>
  <c r="E103" i="1"/>
  <c r="F97" i="1"/>
  <c r="G99" i="1"/>
  <c r="E97" i="1"/>
  <c r="G91" i="1"/>
  <c r="F93" i="1"/>
  <c r="F91" i="1"/>
  <c r="E91" i="1"/>
  <c r="E93" i="1"/>
  <c r="E92" i="1"/>
  <c r="G97" i="1" l="1"/>
  <c r="F85" i="1"/>
  <c r="G85" i="1"/>
  <c r="E85" i="1"/>
  <c r="G93" i="1"/>
  <c r="G92" i="1"/>
  <c r="G105" i="1"/>
  <c r="G103" i="1"/>
  <c r="G109" i="1"/>
  <c r="G111" i="1"/>
  <c r="G87" i="1"/>
  <c r="G81" i="1"/>
  <c r="G80" i="1"/>
  <c r="G79" i="1"/>
  <c r="G117" i="1"/>
  <c r="G115" i="1"/>
  <c r="G68" i="1"/>
  <c r="G72" i="1"/>
  <c r="G74" i="1"/>
  <c r="G76" i="1"/>
  <c r="G66" i="1"/>
  <c r="G56" i="1" l="1"/>
  <c r="G48" i="1"/>
  <c r="G50" i="1"/>
  <c r="G47" i="1"/>
  <c r="G54" i="1"/>
  <c r="G42" i="1"/>
  <c r="G43" i="1"/>
  <c r="G44" i="1"/>
  <c r="G41" i="1"/>
  <c r="F41" i="1"/>
  <c r="E41" i="1"/>
  <c r="G36" i="1"/>
  <c r="G37" i="1"/>
  <c r="G35" i="1"/>
  <c r="F37" i="1"/>
  <c r="E37" i="1"/>
  <c r="F36" i="1"/>
  <c r="E36" i="1"/>
  <c r="G30" i="1"/>
  <c r="G31" i="1"/>
  <c r="G29" i="1"/>
  <c r="F29" i="1"/>
  <c r="E29" i="1"/>
  <c r="F31" i="1"/>
  <c r="E31" i="1"/>
  <c r="G20" i="1"/>
  <c r="G19" i="1"/>
  <c r="G24" i="1"/>
  <c r="G25" i="1"/>
  <c r="G23" i="1"/>
  <c r="F23" i="1"/>
  <c r="E23" i="1"/>
  <c r="F35" i="1" l="1"/>
  <c r="E35" i="1"/>
</calcChain>
</file>

<file path=xl/sharedStrings.xml><?xml version="1.0" encoding="utf-8"?>
<sst xmlns="http://schemas.openxmlformats.org/spreadsheetml/2006/main" count="340" uniqueCount="115">
  <si>
    <t>ГП Государственная программа Новосибирской области «Развитие автомобильных дорог регионального, межмуниципального и местного значения в Новосибирской области»</t>
  </si>
  <si>
    <t>Отчет от 06.03.2024 13:29:00 (Государственная программа Новосибирской области «Развитие автомобильных дорог регионального, межмуниципального и местного значения в Новосибирской области»)</t>
  </si>
  <si>
    <t>Таблица №2</t>
  </si>
  <si>
    <t>ИНФОРМАЦИЯ</t>
  </si>
  <si>
    <t>о выполнении мероприятий государственной</t>
  </si>
  <si>
    <t>программы Новосибирской области «Государственная программа Новосибирской области «Развитие автомобильных дорог регионального, межмуниципального и местного значения в Новосибирской области»»</t>
  </si>
  <si>
    <t>за 2023 год</t>
  </si>
  <si>
    <t>Наименование мероприятия</t>
  </si>
  <si>
    <t>Государственные заказчики/ответственные за
привлечение средств/кураторы налоговых
расходов</t>
  </si>
  <si>
    <t>Ресурсное обеспечение (тыс. руб.) за отчетный год</t>
  </si>
  <si>
    <t>Основные результаты и причины отклонений
фактического значения от планового за отчетный период
(краткое описание)</t>
  </si>
  <si>
    <t>Источники</t>
  </si>
  <si>
    <t>План</t>
  </si>
  <si>
    <t>Факт</t>
  </si>
  <si>
    <t>Исполнение, %</t>
  </si>
  <si>
    <t>Государственная программа Новосибирской области «Развитие автомобильных дорог регионального, межмуниципального и местного значения в Новосибирской области»</t>
  </si>
  <si>
    <t>О1. Общепрограммное мероприятие "Региональный проект Новосибирской области "Региональная и местная дорожная сеть (Новосибирская область)"</t>
  </si>
  <si>
    <t>Всего по мероприятию, в том числе:</t>
  </si>
  <si>
    <t>федеральный бюджет</t>
  </si>
  <si>
    <t>областной бюджет</t>
  </si>
  <si>
    <t>местные бюджеты</t>
  </si>
  <si>
    <t>289 846,10</t>
  </si>
  <si>
    <t>289 810,10</t>
  </si>
  <si>
    <t>внебюджетные источники</t>
  </si>
  <si>
    <t>-</t>
  </si>
  <si>
    <t>налоговые расходы</t>
  </si>
  <si>
    <t>О2. Общепрограммное мероприятие "Региональный проект Новосибирской области "Общесистемные меры развития дорожного хозяйства (Новосибирская область)"</t>
  </si>
  <si>
    <t>152 314,70</t>
  </si>
  <si>
    <t xml:space="preserve">В 2023 году внедрены:
— модуль конфигурации сценарных планов управления движением;
— модуль управления движением общественного транспорта;
— периферийное оборудование подсистемы мониторинга параметров
транспортных потоков с возможностью подключения трансляции видеоизображения в количестве 20 шт.;
— периферийное оборудование подсистемы мониторинга параметров транспортных потоков в количестве 29 шт.
Исполнение второго этапа государственного контракта выполнено в полном
объеме. Также, в рамках регионального сегмента выполнена поставка аппаратно-программных комплексов мониторинга дорожного движения в количестве 91 шт.
В рамках реализации муниципального сегмента выполнены работы по поставке аппаратно-программных комплексов мониторинга дорожного движения в количестве 77 шт., а также монтаж указанных детекторов транспорта. Оказаны услуги по модернизации светофорных объектов в количестве 23 шт., оборудованы автоматизированные рабочие места. </t>
  </si>
  <si>
    <t>Минтранс НСО, ГКУ НСО ТУАД, ГКУ НСО ЦОДД, органы местного самоуправления</t>
  </si>
  <si>
    <t>151 045,90</t>
  </si>
  <si>
    <t>1 268,80</t>
  </si>
  <si>
    <t xml:space="preserve">1.1. Задача 1 государственной программы: Развитие и модернизация автомобильных дорог общего пользования регионального и межмуниципального значения и искусственных сооружений на них.
</t>
  </si>
  <si>
    <t>1.1.1. Строительство и реконструкция автомобильных дорог регионального и межмуниципального значения и искусственных сооружений на них в целях увеличения их пропускной способности</t>
  </si>
  <si>
    <t>1 192 967,40</t>
  </si>
  <si>
    <t>970 494,80</t>
  </si>
  <si>
    <t>Продолжены работы по строительству и реконструкции следующих объектов:
реконструкция автомобильной дороги «Сузун - Битки - Преображенка - 18 км а/д «К-13» (в гр. района)» в Искитимском районе Новосибирской области;
строительство моста через Протоку на а/д «11 км а/д «Н-1612»-Шаитик» в Купинском районе Новосибирской области;
реконструкция автомобильной дороги «67 км а/д «К-21» - Егорьевское» в Маслянинском районе Новосибирской области;
реконструкция путепровода через ж/д «Обь-Проектная» на 36 км автомобильной дороги «Новосибирск - Ленинск-Кузнецкий (в границах НСО)» в Тогучинском районе Новосибирской области;
строительство автомобильной дороги Южный транзит от автомобильной дороги Р-254 «Иртыш» до автомобильной дороги Р-256 «Чуйский тракт» через реку Обь в г. Новосибирске и др.</t>
  </si>
  <si>
    <t>Минтранс НСО, ГКУ НСО ТУАД</t>
  </si>
  <si>
    <t>0,00</t>
  </si>
  <si>
    <t>1.1.2. Мероприятия по строительству (реконструкции) автомобильных дорог (участков автомобильных дорог (или) искусственных дорожных сооружений)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N 115-ФЗ "О концессионных соглашениях", подлежащего эксплуатации на платной основе</t>
  </si>
  <si>
    <t>3 218 241,70</t>
  </si>
  <si>
    <t>2 332 628,50</t>
  </si>
  <si>
    <t>72,49</t>
  </si>
  <si>
    <t>Продолжена работа по подготовке территории под строительство мостового перехода через р. Обь в створе ул. Ипподромской г. Новосибирска на условиях государственно-частного партнерства и выполнение строительно- монтажных работ. Техническая готовность объекта составила 71,64%</t>
  </si>
  <si>
    <t>Минтранс НСО, ГКУ НСО "Мост"</t>
  </si>
  <si>
    <t>120 925,30</t>
  </si>
  <si>
    <t>85 921,30</t>
  </si>
  <si>
    <t>71,05</t>
  </si>
  <si>
    <t>3 097 316,40</t>
  </si>
  <si>
    <t>2 246 707,20</t>
  </si>
  <si>
    <t>72,54</t>
  </si>
  <si>
    <t>1.1.4. Строительство объектов дорожной инфраструктуры для многофункциональной ледовой арены по улице Немировича-Данченко в г. Новосибирске</t>
  </si>
  <si>
    <t>986,20</t>
  </si>
  <si>
    <t>Продолжены работы по вводу объектов дорожной инфраструктуры для многофункциональной ледовой арены по улице Немировича-Данченко в г. Новосибирске</t>
  </si>
  <si>
    <t>Минтранс НСО, Минстрой НСО, ГКУ НСО "Арена"</t>
  </si>
  <si>
    <t>Итого на решение задачи 1 цели 1 государственной программы</t>
  </si>
  <si>
    <t>Всего, в том числе:</t>
  </si>
  <si>
    <t>4 498 309,10</t>
  </si>
  <si>
    <t>3 304 109,50</t>
  </si>
  <si>
    <t>x</t>
  </si>
  <si>
    <t>1 400 992,70</t>
  </si>
  <si>
    <t>1 057 402,30</t>
  </si>
  <si>
    <t xml:space="preserve">1.2. Задача 2 государственной программы: Обеспечение сохранности и восстановления автомобильных дорог регионального, межмуниципального и местного значения и искусственных сооружений на них, а также улично-дорожной сети в муниципальных образованиях Новосибирской области.
</t>
  </si>
  <si>
    <t>1.2.1.  Капитальный ремонт, ремонт, содержание, иные мероприятия в отношении автомобильных дорог регионального и межмуниципального значения и искусственных сооружений на них</t>
  </si>
  <si>
    <t>1 213 795,20</t>
  </si>
  <si>
    <t>1.2.2.  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субсидий местным бюджетам на осуществление дорожной деятельности в отношении автомобильных дорог местного значения</t>
  </si>
  <si>
    <t>Минтранс НСО, органы местного самоуправления НСО</t>
  </si>
  <si>
    <t>51 965,00</t>
  </si>
  <si>
    <t>51 627,60</t>
  </si>
  <si>
    <t>1.2.3. Оказание услуг по независимому контролю (диагностика и оценка) состояния автомобильных дорог и тротуаров после ремонта с отбором проб и испытанием материалов покрытия</t>
  </si>
  <si>
    <t>20 000,00</t>
  </si>
  <si>
    <t>Выполнены работы по осуществлению независимого контроля (диагностика и оценка) состояния автомобильных дорог и тротуаров, с отбором проб и испытанием материалов покрытия на 225 объектах в 21 муниципальном образовании</t>
  </si>
  <si>
    <t>Минтранс НСО</t>
  </si>
  <si>
    <t>1.2.4.  Региональный проект "Жилье"</t>
  </si>
  <si>
    <t>Итого на решение задачи 2 цели 1 государственной программы</t>
  </si>
  <si>
    <t>14 495 581,10</t>
  </si>
  <si>
    <t>13 795 556,30</t>
  </si>
  <si>
    <t>13 229 820,90</t>
  </si>
  <si>
    <t>12 530 133,50</t>
  </si>
  <si>
    <t>Итого на достижение цели 1 государственной программы</t>
  </si>
  <si>
    <t>30 943 204,60</t>
  </si>
  <si>
    <t>28 679 810,70</t>
  </si>
  <si>
    <t>6 759 077,30</t>
  </si>
  <si>
    <t>20 743 731,00</t>
  </si>
  <si>
    <t>19 331 319,70</t>
  </si>
  <si>
    <t>343 079,90</t>
  </si>
  <si>
    <t>342 706,50</t>
  </si>
  <si>
    <t>Итого по государственной программе</t>
  </si>
  <si>
    <t xml:space="preserve">Цель 1 государственной программы: Цель государственной программы:
Развитие и обеспечение сохранности автомобильных дорог регионального, межмуниципального и местного значения для обеспечения внутриобластных перевозок в интересах экономики и населения Новосибирской области и для усиления роли Новосибирска как крупнейшего транспортно-логистического узла азиатской части России.
Задачи государственной программы:
1. Развитие и модернизация автомобильных дорог общего пользования регионального и межмуниципального значения и искусственных сооружений на них.
2. Обеспечение сохранности и восстановления автомобильных дорог регионального, межмуниципального и местного значения и искусственных сооружений на них, а также улично-дорожной сети в муниципальных образованиях Новосибирской области
</t>
  </si>
  <si>
    <t>О1.1.  Строительство и реконструкция автомобильных дорог регионального и межмуниципального значения и искусственных сооружений на них</t>
  </si>
  <si>
    <t>О1.2. Капитальный ремонт автомобильных дорог регионального и межмуниципального значения и искусственных сооружений на них</t>
  </si>
  <si>
    <t xml:space="preserve">О1.3. Ремонт   автомобильных дорог регионального и межмуниципального значения и искусственных сооружений на них </t>
  </si>
  <si>
    <t>О1.4. Обеспечение восстановления и развития автодорог местного значения за счет субсидий местным бюджетам на осуществление дорожной деятельности в отношении автомобильных дорог местного значения</t>
  </si>
  <si>
    <t>Минтранс НСО, ГКУ НСО ТУАД, ГКУ НСО "Мост"</t>
  </si>
  <si>
    <t>Минтранс НСО, ГКУ НСО ТУАД, ГКУ НСО "Мост", органы местного самоуправления НСО</t>
  </si>
  <si>
    <t xml:space="preserve">В 2023 году закончены работы по строительству и реконструкции следующих объектов:
реконструкция автомобильной дороги «992 км а/д «Р-254» - Купино – Карасук» в Чистоозерном районе Новосибирской области протяженностью 3 км;
реконструкция автомобильной дороги «67 км а/д «К-21» - Егорьевское» в Маслянинском районе Новосибирской области протяженностью 2,1 км;
реконструкция автомобильной дороги «Сузун - Битки - Преображенка - 18 км а/д «К-13» (в гр. района)» в Искитимском районе Новосибирской области протяженностью 5 км.
</t>
  </si>
  <si>
    <t>Выполнен ремонт 257,1 км км автомобильных дорог и 228,34 п.м дорожных сооружений.</t>
  </si>
  <si>
    <t>Выполнен капитальный ремонт и ремонт 44,27 км, автодорог местного значения</t>
  </si>
  <si>
    <t>1.2.1.1. Капитальный ремонт автомобильных дорог регионального и межмуниципального значения и искусственных сооружений на них</t>
  </si>
  <si>
    <t>1.2.1.2. Ремонт автомобильных дорог регионального и межмуниципального значения и искусственных сооружений на них</t>
  </si>
  <si>
    <t>1.2.1.3. Содержание автомобильных дорог регионального и межмуниципального значения и искусственных сооружений на них</t>
  </si>
  <si>
    <t xml:space="preserve">1.2.1.4. Выполнение работ по инвентаризации и паспортизации автомобильных дорог регионального и межмуниципального значения и искусственных сооружений на них  </t>
  </si>
  <si>
    <t>1.2.1.5. Научно-исследовательские и конструкторские работы  в дорожной отрасли</t>
  </si>
  <si>
    <t xml:space="preserve">1.2.1.6. Разработка проектно-сметной документации для автомобильных дорог регионального и межмуниципального значения </t>
  </si>
  <si>
    <t>Выполнены работы по капитальному ремонту автомобильных дорог регионального и межмуниципального значения и искусственных сооружений на них в соответствии с заключенными контрактами</t>
  </si>
  <si>
    <t>Выполнен ремонт автомобильных дорог протяженностью  84,0 км</t>
  </si>
  <si>
    <t>Выполнены работы по инвентаризации и паспортизации автомобильных дорог регионального и межмуниципального значения и искусственных сооружений на них</t>
  </si>
  <si>
    <t>В связи с отсутствием плана работ по НИОКР, работы в 2023 году не осуществлялись</t>
  </si>
  <si>
    <t>В 2023 году продолжена разработка проектно-сметной документации для автомобильных дорог регионального и межмуниципального значения</t>
  </si>
  <si>
    <t>В 2023 году на автомобильных дорогах регионального и межмуниципального значения выполнена реконструкция 10,1 км, ремонт 257,1 км, выполнен ремонт 228,34 п.м. и капитальный ремонт 121,79 п.м. мостовых сооружений. На дорогах местного значения выполнен капитальный ремонт и ремонт 44,3 км.</t>
  </si>
  <si>
    <t>Выполнен капитальный ремонт 121,79 п.м. мостовых сооружений на автомобильных дорогах регионального и межмуниципального значения.</t>
  </si>
  <si>
    <t>Выполнено содержание 12 683,7 км автомобильных дорог регионального и межмуниципального значения и искусственных сооружений на них, капитальный ремонт и ремонт – 84,0 км, в том числе ремонт 3,794 км а/д «Новосибирск -   Каменка» в Новосибирской районе в рамках ГП РФ «Комплексное развитие сельских территорий», выполнялись работы по разработке проектно-сметной документации и др.</t>
  </si>
  <si>
    <t>Выполнено содержание 12 683,7 км автомобильных дорог регионального и межмуниципального значения и искусственных сооружений на них</t>
  </si>
  <si>
    <t xml:space="preserve">Выполнено строительство 0,5 км, реконструкция 7,0 км, капитальный ремонт 13,3 км, ремонт 183,1 км автодорог местного значения. В рамках данного мероприятия в местные бюджеты направлены субсидии в 30 муниципальных районов и 5 городских округов.  </t>
  </si>
  <si>
    <t>Статус: Утвержден 27.03.2024 (версия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</si>
</sst>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4" x14ac:knownFonts="1">
    <font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Border="1" applyAlignment="1"/>
    <xf numFmtId="0" fontId="1" fillId="0" borderId="3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2" borderId="3" xfId="0" applyNumberFormat="1" applyFont="1" applyFill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4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1" fillId="2" borderId="3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4" xfId="0" applyNumberFormat="1" applyFont="1" applyFill="1" applyBorder="1" applyAlignment="1">
      <alignment horizontal="left" vertical="top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56"/>
  <sheetViews>
    <sheetView tabSelected="1" topLeftCell="A131" zoomScale="75" zoomScaleNormal="75" workbookViewId="0">
      <selection activeCell="H151" sqref="B1:H156"/>
    </sheetView>
  </sheetViews>
  <sheetFormatPr defaultRowHeight="15" x14ac:dyDescent="0.25"/>
  <cols>
    <col min="1" max="1" width="5.140625" customWidth="1"/>
    <col min="2" max="2" width="39.140625" customWidth="1"/>
    <col min="3" max="3" width="50.28515625" customWidth="1"/>
    <col min="4" max="4" width="35" customWidth="1"/>
    <col min="5" max="7" width="20.42578125" customWidth="1"/>
    <col min="8" max="8" width="61.28515625" customWidth="1"/>
  </cols>
  <sheetData>
    <row r="1" spans="2:8" ht="15.75" customHeight="1" x14ac:dyDescent="0.25">
      <c r="B1" s="29" t="s">
        <v>114</v>
      </c>
      <c r="C1" s="29"/>
      <c r="D1" s="29"/>
      <c r="E1" s="29"/>
      <c r="F1" s="29"/>
      <c r="G1" s="29"/>
      <c r="H1" s="29"/>
    </row>
    <row r="2" spans="2:8" ht="15.75" customHeight="1" x14ac:dyDescent="0.25">
      <c r="B2" s="29" t="s">
        <v>0</v>
      </c>
      <c r="C2" s="29"/>
      <c r="D2" s="29"/>
      <c r="E2" s="29"/>
      <c r="F2" s="29"/>
      <c r="G2" s="29"/>
      <c r="H2" s="29"/>
    </row>
    <row r="3" spans="2:8" ht="31.5" customHeight="1" x14ac:dyDescent="0.25">
      <c r="B3" s="29" t="s">
        <v>1</v>
      </c>
      <c r="C3" s="29"/>
      <c r="D3" s="29"/>
      <c r="E3" s="29"/>
      <c r="F3" s="29"/>
      <c r="G3" s="29"/>
      <c r="H3" s="29"/>
    </row>
    <row r="4" spans="2:8" ht="15" customHeight="1" x14ac:dyDescent="0.25">
      <c r="B4" s="1"/>
      <c r="C4" s="1"/>
      <c r="D4" s="1"/>
      <c r="E4" s="1"/>
      <c r="F4" s="1"/>
      <c r="G4" s="1"/>
      <c r="H4" s="1"/>
    </row>
    <row r="5" spans="2:8" ht="15.75" customHeight="1" x14ac:dyDescent="0.25">
      <c r="B5" s="30" t="s">
        <v>2</v>
      </c>
      <c r="C5" s="30"/>
      <c r="D5" s="30"/>
      <c r="E5" s="30"/>
      <c r="F5" s="30"/>
      <c r="G5" s="30"/>
      <c r="H5" s="30"/>
    </row>
    <row r="6" spans="2:8" ht="15" customHeight="1" x14ac:dyDescent="0.25">
      <c r="B6" s="1"/>
      <c r="C6" s="1"/>
      <c r="D6" s="1"/>
      <c r="E6" s="1"/>
      <c r="F6" s="1"/>
      <c r="G6" s="1"/>
      <c r="H6" s="1"/>
    </row>
    <row r="7" spans="2:8" ht="15.75" customHeight="1" x14ac:dyDescent="0.25">
      <c r="B7" s="28" t="s">
        <v>3</v>
      </c>
      <c r="C7" s="28"/>
      <c r="D7" s="28"/>
      <c r="E7" s="28"/>
      <c r="F7" s="28"/>
      <c r="G7" s="28"/>
      <c r="H7" s="28"/>
    </row>
    <row r="8" spans="2:8" ht="15.75" customHeight="1" x14ac:dyDescent="0.25">
      <c r="B8" s="28" t="s">
        <v>4</v>
      </c>
      <c r="C8" s="28"/>
      <c r="D8" s="28"/>
      <c r="E8" s="28"/>
      <c r="F8" s="28"/>
      <c r="G8" s="28"/>
      <c r="H8" s="28"/>
    </row>
    <row r="9" spans="2:8" ht="31.5" customHeight="1" x14ac:dyDescent="0.25">
      <c r="B9" s="28" t="s">
        <v>5</v>
      </c>
      <c r="C9" s="28"/>
      <c r="D9" s="28"/>
      <c r="E9" s="28"/>
      <c r="F9" s="28"/>
      <c r="G9" s="28"/>
      <c r="H9" s="28"/>
    </row>
    <row r="10" spans="2:8" ht="15.75" customHeight="1" x14ac:dyDescent="0.25">
      <c r="B10" s="28" t="s">
        <v>6</v>
      </c>
      <c r="C10" s="28"/>
      <c r="D10" s="28"/>
      <c r="E10" s="28"/>
      <c r="F10" s="28"/>
      <c r="G10" s="28"/>
      <c r="H10" s="28"/>
    </row>
    <row r="11" spans="2:8" ht="15" customHeight="1" x14ac:dyDescent="0.25">
      <c r="B11" s="1"/>
      <c r="C11" s="1"/>
      <c r="D11" s="1"/>
      <c r="E11" s="1"/>
      <c r="F11" s="1"/>
      <c r="G11" s="1"/>
      <c r="H11" s="1"/>
    </row>
    <row r="12" spans="2:8" ht="39.4" customHeight="1" x14ac:dyDescent="0.25">
      <c r="B12" s="22" t="s">
        <v>7</v>
      </c>
      <c r="C12" s="22" t="s">
        <v>8</v>
      </c>
      <c r="D12" s="22" t="s">
        <v>9</v>
      </c>
      <c r="E12" s="22"/>
      <c r="F12" s="22"/>
      <c r="G12" s="22"/>
      <c r="H12" s="22" t="s">
        <v>10</v>
      </c>
    </row>
    <row r="13" spans="2:8" ht="39.4" customHeight="1" x14ac:dyDescent="0.25">
      <c r="B13" s="22"/>
      <c r="C13" s="22"/>
      <c r="D13" s="2" t="s">
        <v>11</v>
      </c>
      <c r="E13" s="2" t="s">
        <v>12</v>
      </c>
      <c r="F13" s="2" t="s">
        <v>13</v>
      </c>
      <c r="G13" s="2" t="s">
        <v>14</v>
      </c>
      <c r="H13" s="22"/>
    </row>
    <row r="14" spans="2:8" ht="15.75" customHeight="1" x14ac:dyDescent="0.25">
      <c r="B14" s="2">
        <v>1</v>
      </c>
      <c r="C14" s="2">
        <v>2</v>
      </c>
      <c r="D14" s="2">
        <v>3</v>
      </c>
      <c r="E14" s="2">
        <v>4</v>
      </c>
      <c r="F14" s="2">
        <v>5</v>
      </c>
      <c r="G14" s="2">
        <v>6</v>
      </c>
      <c r="H14" s="2">
        <v>7</v>
      </c>
    </row>
    <row r="15" spans="2:8" ht="15.75" customHeight="1" x14ac:dyDescent="0.25">
      <c r="B15" s="22" t="s">
        <v>15</v>
      </c>
      <c r="C15" s="22"/>
      <c r="D15" s="22"/>
      <c r="E15" s="22"/>
      <c r="F15" s="22"/>
      <c r="G15" s="22"/>
      <c r="H15" s="22"/>
    </row>
    <row r="16" spans="2:8" ht="126" customHeight="1" x14ac:dyDescent="0.25">
      <c r="B16" s="20" t="s">
        <v>88</v>
      </c>
      <c r="C16" s="20"/>
      <c r="D16" s="20"/>
      <c r="E16" s="20"/>
      <c r="F16" s="20"/>
      <c r="G16" s="20"/>
      <c r="H16" s="20"/>
    </row>
    <row r="17" spans="2:8" ht="20.45" customHeight="1" x14ac:dyDescent="0.25">
      <c r="B17" s="20" t="s">
        <v>16</v>
      </c>
      <c r="C17" s="20" t="s">
        <v>17</v>
      </c>
      <c r="D17" s="20"/>
      <c r="E17" s="8">
        <v>11796999.699999999</v>
      </c>
      <c r="F17" s="8">
        <v>11427830.199999999</v>
      </c>
      <c r="G17" s="8">
        <v>96.9</v>
      </c>
      <c r="H17" s="21" t="s">
        <v>109</v>
      </c>
    </row>
    <row r="18" spans="2:8" ht="47.25" customHeight="1" x14ac:dyDescent="0.25">
      <c r="B18" s="20"/>
      <c r="C18" s="11" t="s">
        <v>94</v>
      </c>
      <c r="D18" s="3" t="s">
        <v>18</v>
      </c>
      <c r="E18" s="5">
        <v>5394236.2000000002</v>
      </c>
      <c r="F18" s="5">
        <v>5394236.2000000002</v>
      </c>
      <c r="G18" s="5">
        <v>100</v>
      </c>
      <c r="H18" s="21"/>
    </row>
    <row r="19" spans="2:8" ht="20.45" customHeight="1" x14ac:dyDescent="0.25">
      <c r="B19" s="20"/>
      <c r="C19" s="12"/>
      <c r="D19" s="3" t="s">
        <v>19</v>
      </c>
      <c r="E19" s="5">
        <v>6112917.4000000004</v>
      </c>
      <c r="F19" s="5">
        <v>5743783.9000000004</v>
      </c>
      <c r="G19" s="5">
        <f>F19/E19*100</f>
        <v>93.96141848734942</v>
      </c>
      <c r="H19" s="21"/>
    </row>
    <row r="20" spans="2:8" ht="21.6" customHeight="1" x14ac:dyDescent="0.25">
      <c r="B20" s="20"/>
      <c r="C20" s="12"/>
      <c r="D20" s="3" t="s">
        <v>20</v>
      </c>
      <c r="E20" s="5">
        <v>289846.09999999998</v>
      </c>
      <c r="F20" s="5">
        <v>289810.09999999998</v>
      </c>
      <c r="G20" s="5">
        <f>F20/E20*100</f>
        <v>99.987579615526997</v>
      </c>
      <c r="H20" s="21"/>
    </row>
    <row r="21" spans="2:8" ht="21.6" customHeight="1" x14ac:dyDescent="0.25">
      <c r="B21" s="20"/>
      <c r="C21" s="12"/>
      <c r="D21" s="3" t="s">
        <v>23</v>
      </c>
      <c r="E21" s="5" t="s">
        <v>24</v>
      </c>
      <c r="F21" s="5" t="s">
        <v>24</v>
      </c>
      <c r="G21" s="5" t="s">
        <v>24</v>
      </c>
      <c r="H21" s="21"/>
    </row>
    <row r="22" spans="2:8" ht="21.6" customHeight="1" x14ac:dyDescent="0.25">
      <c r="B22" s="20"/>
      <c r="C22" s="13"/>
      <c r="D22" s="3" t="s">
        <v>25</v>
      </c>
      <c r="E22" s="5" t="s">
        <v>24</v>
      </c>
      <c r="F22" s="5" t="s">
        <v>24</v>
      </c>
      <c r="G22" s="5" t="s">
        <v>24</v>
      </c>
      <c r="H22" s="21"/>
    </row>
    <row r="23" spans="2:8" ht="20.45" customHeight="1" x14ac:dyDescent="0.25">
      <c r="B23" s="20" t="s">
        <v>89</v>
      </c>
      <c r="C23" s="24" t="s">
        <v>17</v>
      </c>
      <c r="D23" s="24"/>
      <c r="E23" s="8">
        <f>E24+E25</f>
        <v>2887975.2</v>
      </c>
      <c r="F23" s="8">
        <f>F24+F25</f>
        <v>2828432.1</v>
      </c>
      <c r="G23" s="8">
        <f>F23/E23*100</f>
        <v>97.938240605390234</v>
      </c>
      <c r="H23" s="21" t="s">
        <v>95</v>
      </c>
    </row>
    <row r="24" spans="2:8" ht="47.25" customHeight="1" x14ac:dyDescent="0.25">
      <c r="B24" s="20"/>
      <c r="C24" s="25" t="s">
        <v>93</v>
      </c>
      <c r="D24" s="4" t="s">
        <v>18</v>
      </c>
      <c r="E24" s="5">
        <v>2016660.7</v>
      </c>
      <c r="F24" s="5">
        <v>2016660.7</v>
      </c>
      <c r="G24" s="5">
        <f t="shared" ref="G24:G25" si="0">F24/E24*100</f>
        <v>100</v>
      </c>
      <c r="H24" s="21"/>
    </row>
    <row r="25" spans="2:8" ht="20.45" customHeight="1" x14ac:dyDescent="0.25">
      <c r="B25" s="20"/>
      <c r="C25" s="26"/>
      <c r="D25" s="4" t="s">
        <v>19</v>
      </c>
      <c r="E25" s="5">
        <v>871314.5</v>
      </c>
      <c r="F25" s="5">
        <v>811771.4</v>
      </c>
      <c r="G25" s="5">
        <f t="shared" si="0"/>
        <v>93.166290702151755</v>
      </c>
      <c r="H25" s="21"/>
    </row>
    <row r="26" spans="2:8" ht="21.6" customHeight="1" x14ac:dyDescent="0.25">
      <c r="B26" s="20"/>
      <c r="C26" s="26"/>
      <c r="D26" s="4" t="s">
        <v>20</v>
      </c>
      <c r="E26" s="5">
        <v>0</v>
      </c>
      <c r="F26" s="5">
        <v>0</v>
      </c>
      <c r="G26" s="5">
        <v>0</v>
      </c>
      <c r="H26" s="21"/>
    </row>
    <row r="27" spans="2:8" ht="21.6" customHeight="1" x14ac:dyDescent="0.25">
      <c r="B27" s="20"/>
      <c r="C27" s="26"/>
      <c r="D27" s="4" t="s">
        <v>23</v>
      </c>
      <c r="E27" s="5" t="s">
        <v>24</v>
      </c>
      <c r="F27" s="5" t="s">
        <v>24</v>
      </c>
      <c r="G27" s="5" t="s">
        <v>24</v>
      </c>
      <c r="H27" s="21"/>
    </row>
    <row r="28" spans="2:8" ht="65.25" customHeight="1" x14ac:dyDescent="0.25">
      <c r="B28" s="20"/>
      <c r="C28" s="27"/>
      <c r="D28" s="4" t="s">
        <v>25</v>
      </c>
      <c r="E28" s="5" t="s">
        <v>24</v>
      </c>
      <c r="F28" s="5" t="s">
        <v>24</v>
      </c>
      <c r="G28" s="5" t="s">
        <v>24</v>
      </c>
      <c r="H28" s="21"/>
    </row>
    <row r="29" spans="2:8" ht="20.45" customHeight="1" x14ac:dyDescent="0.25">
      <c r="B29" s="20" t="s">
        <v>90</v>
      </c>
      <c r="C29" s="24" t="s">
        <v>17</v>
      </c>
      <c r="D29" s="24"/>
      <c r="E29" s="8">
        <f>E30+E31</f>
        <v>588048</v>
      </c>
      <c r="F29" s="8">
        <f>F30+F31</f>
        <v>359050.3</v>
      </c>
      <c r="G29" s="8">
        <f>F29/E29*100</f>
        <v>61.057991864609697</v>
      </c>
      <c r="H29" s="21" t="s">
        <v>110</v>
      </c>
    </row>
    <row r="30" spans="2:8" ht="47.25" customHeight="1" x14ac:dyDescent="0.25">
      <c r="B30" s="20"/>
      <c r="C30" s="25" t="s">
        <v>37</v>
      </c>
      <c r="D30" s="4" t="s">
        <v>18</v>
      </c>
      <c r="E30" s="5">
        <v>159926.39999999999</v>
      </c>
      <c r="F30" s="5">
        <v>159926.39999999999</v>
      </c>
      <c r="G30" s="5">
        <f t="shared" ref="G30:G31" si="1">F30/E30*100</f>
        <v>100</v>
      </c>
      <c r="H30" s="21"/>
    </row>
    <row r="31" spans="2:8" ht="20.45" customHeight="1" x14ac:dyDescent="0.25">
      <c r="B31" s="20"/>
      <c r="C31" s="26"/>
      <c r="D31" s="4" t="s">
        <v>19</v>
      </c>
      <c r="E31" s="5">
        <f>421458+6663.6</f>
        <v>428121.59999999998</v>
      </c>
      <c r="F31" s="5">
        <f>192460.3+6663.6</f>
        <v>199123.9</v>
      </c>
      <c r="G31" s="5">
        <f t="shared" si="1"/>
        <v>46.511061343319284</v>
      </c>
      <c r="H31" s="21"/>
    </row>
    <row r="32" spans="2:8" ht="21.6" customHeight="1" x14ac:dyDescent="0.25">
      <c r="B32" s="20"/>
      <c r="C32" s="26"/>
      <c r="D32" s="4" t="s">
        <v>20</v>
      </c>
      <c r="E32" s="5">
        <v>0</v>
      </c>
      <c r="F32" s="5">
        <v>0</v>
      </c>
      <c r="G32" s="5">
        <v>0</v>
      </c>
      <c r="H32" s="21"/>
    </row>
    <row r="33" spans="2:8" ht="21.6" customHeight="1" x14ac:dyDescent="0.25">
      <c r="B33" s="20"/>
      <c r="C33" s="26"/>
      <c r="D33" s="4" t="s">
        <v>23</v>
      </c>
      <c r="E33" s="5" t="s">
        <v>24</v>
      </c>
      <c r="F33" s="5" t="s">
        <v>24</v>
      </c>
      <c r="G33" s="5" t="s">
        <v>24</v>
      </c>
      <c r="H33" s="21"/>
    </row>
    <row r="34" spans="2:8" ht="21.6" customHeight="1" x14ac:dyDescent="0.25">
      <c r="B34" s="20"/>
      <c r="C34" s="27"/>
      <c r="D34" s="4" t="s">
        <v>25</v>
      </c>
      <c r="E34" s="5" t="s">
        <v>24</v>
      </c>
      <c r="F34" s="5" t="s">
        <v>24</v>
      </c>
      <c r="G34" s="5" t="s">
        <v>24</v>
      </c>
      <c r="H34" s="21"/>
    </row>
    <row r="35" spans="2:8" ht="20.45" customHeight="1" x14ac:dyDescent="0.25">
      <c r="B35" s="20" t="s">
        <v>91</v>
      </c>
      <c r="C35" s="24" t="s">
        <v>17</v>
      </c>
      <c r="D35" s="24"/>
      <c r="E35" s="8">
        <f>E36+E37+E38</f>
        <v>5545317.7999999998</v>
      </c>
      <c r="F35" s="8">
        <f>F36+F37+F38</f>
        <v>5464725.0999999996</v>
      </c>
      <c r="G35" s="8">
        <f>F35/E35*100</f>
        <v>98.546653178290327</v>
      </c>
      <c r="H35" s="21" t="s">
        <v>96</v>
      </c>
    </row>
    <row r="36" spans="2:8" ht="47.25" customHeight="1" x14ac:dyDescent="0.25">
      <c r="B36" s="20"/>
      <c r="C36" s="25" t="s">
        <v>37</v>
      </c>
      <c r="D36" s="4" t="s">
        <v>18</v>
      </c>
      <c r="E36" s="5">
        <f>1721163.7+106412.6</f>
        <v>1827576.3</v>
      </c>
      <c r="F36" s="5">
        <f>1721163.7+106412.6</f>
        <v>1827576.3</v>
      </c>
      <c r="G36" s="5">
        <f t="shared" ref="G36:G37" si="2">F36/E36*100</f>
        <v>100</v>
      </c>
      <c r="H36" s="21"/>
    </row>
    <row r="37" spans="2:8" ht="20.45" customHeight="1" x14ac:dyDescent="0.25">
      <c r="B37" s="20"/>
      <c r="C37" s="26"/>
      <c r="D37" s="4" t="s">
        <v>19</v>
      </c>
      <c r="E37" s="5">
        <f>1974925.7+71715.2+4433.9+1666666.7</f>
        <v>3717741.5</v>
      </c>
      <c r="F37" s="5">
        <f>1894333+71715.2+4433.9+1666666.7</f>
        <v>3637148.8</v>
      </c>
      <c r="G37" s="5">
        <f t="shared" si="2"/>
        <v>97.832213455400279</v>
      </c>
      <c r="H37" s="21"/>
    </row>
    <row r="38" spans="2:8" ht="21.6" customHeight="1" x14ac:dyDescent="0.25">
      <c r="B38" s="20"/>
      <c r="C38" s="26"/>
      <c r="D38" s="4" t="s">
        <v>20</v>
      </c>
      <c r="E38" s="5">
        <v>0</v>
      </c>
      <c r="F38" s="5">
        <v>0</v>
      </c>
      <c r="G38" s="5">
        <v>0</v>
      </c>
      <c r="H38" s="21"/>
    </row>
    <row r="39" spans="2:8" ht="21.6" customHeight="1" x14ac:dyDescent="0.25">
      <c r="B39" s="20"/>
      <c r="C39" s="26"/>
      <c r="D39" s="4" t="s">
        <v>23</v>
      </c>
      <c r="E39" s="5" t="s">
        <v>24</v>
      </c>
      <c r="F39" s="5" t="s">
        <v>24</v>
      </c>
      <c r="G39" s="5" t="s">
        <v>24</v>
      </c>
      <c r="H39" s="21"/>
    </row>
    <row r="40" spans="2:8" ht="21.6" customHeight="1" x14ac:dyDescent="0.25">
      <c r="B40" s="20"/>
      <c r="C40" s="27"/>
      <c r="D40" s="4" t="s">
        <v>25</v>
      </c>
      <c r="E40" s="5" t="s">
        <v>24</v>
      </c>
      <c r="F40" s="5" t="s">
        <v>24</v>
      </c>
      <c r="G40" s="5" t="s">
        <v>24</v>
      </c>
      <c r="H40" s="21"/>
    </row>
    <row r="41" spans="2:8" ht="20.45" customHeight="1" x14ac:dyDescent="0.25">
      <c r="B41" s="20" t="s">
        <v>92</v>
      </c>
      <c r="C41" s="24" t="s">
        <v>17</v>
      </c>
      <c r="D41" s="24"/>
      <c r="E41" s="8">
        <f>E42+E43+E44</f>
        <v>2775658.7</v>
      </c>
      <c r="F41" s="8">
        <f>F42+F43+F44</f>
        <v>2775622.7</v>
      </c>
      <c r="G41" s="8">
        <f>F41/E41*100</f>
        <v>99.998703010568263</v>
      </c>
      <c r="H41" s="21" t="s">
        <v>97</v>
      </c>
    </row>
    <row r="42" spans="2:8" ht="25.5" customHeight="1" x14ac:dyDescent="0.25">
      <c r="B42" s="20"/>
      <c r="C42" s="25" t="s">
        <v>66</v>
      </c>
      <c r="D42" s="4" t="s">
        <v>18</v>
      </c>
      <c r="E42" s="5">
        <v>1390072.8</v>
      </c>
      <c r="F42" s="5">
        <v>1390072.8</v>
      </c>
      <c r="G42" s="5">
        <f t="shared" ref="G42:G44" si="3">F42/E42*100</f>
        <v>100</v>
      </c>
      <c r="H42" s="21"/>
    </row>
    <row r="43" spans="2:8" ht="20.45" customHeight="1" x14ac:dyDescent="0.25">
      <c r="B43" s="20"/>
      <c r="C43" s="26"/>
      <c r="D43" s="4" t="s">
        <v>19</v>
      </c>
      <c r="E43" s="5">
        <v>1095739.8</v>
      </c>
      <c r="F43" s="5">
        <v>1095739.8</v>
      </c>
      <c r="G43" s="5">
        <f t="shared" si="3"/>
        <v>100</v>
      </c>
      <c r="H43" s="21"/>
    </row>
    <row r="44" spans="2:8" ht="21.6" customHeight="1" x14ac:dyDescent="0.25">
      <c r="B44" s="20"/>
      <c r="C44" s="26"/>
      <c r="D44" s="4" t="s">
        <v>20</v>
      </c>
      <c r="E44" s="5" t="s">
        <v>21</v>
      </c>
      <c r="F44" s="5" t="s">
        <v>22</v>
      </c>
      <c r="G44" s="5">
        <f t="shared" si="3"/>
        <v>99.987579615526997</v>
      </c>
      <c r="H44" s="21"/>
    </row>
    <row r="45" spans="2:8" ht="21.6" customHeight="1" x14ac:dyDescent="0.25">
      <c r="B45" s="20"/>
      <c r="C45" s="26"/>
      <c r="D45" s="4" t="s">
        <v>23</v>
      </c>
      <c r="E45" s="5" t="s">
        <v>24</v>
      </c>
      <c r="F45" s="5" t="s">
        <v>24</v>
      </c>
      <c r="G45" s="5" t="s">
        <v>24</v>
      </c>
      <c r="H45" s="21"/>
    </row>
    <row r="46" spans="2:8" ht="21.6" customHeight="1" x14ac:dyDescent="0.25">
      <c r="B46" s="20"/>
      <c r="C46" s="27"/>
      <c r="D46" s="4" t="s">
        <v>25</v>
      </c>
      <c r="E46" s="5" t="s">
        <v>24</v>
      </c>
      <c r="F46" s="5" t="s">
        <v>24</v>
      </c>
      <c r="G46" s="5" t="s">
        <v>24</v>
      </c>
      <c r="H46" s="21"/>
    </row>
    <row r="47" spans="2:8" ht="54" customHeight="1" x14ac:dyDescent="0.25">
      <c r="B47" s="20" t="s">
        <v>26</v>
      </c>
      <c r="C47" s="20" t="s">
        <v>17</v>
      </c>
      <c r="D47" s="20"/>
      <c r="E47" s="7" t="s">
        <v>27</v>
      </c>
      <c r="F47" s="7" t="s">
        <v>27</v>
      </c>
      <c r="G47" s="9">
        <f>F47/E47*100</f>
        <v>100</v>
      </c>
      <c r="H47" s="21" t="s">
        <v>28</v>
      </c>
    </row>
    <row r="48" spans="2:8" ht="72.2" customHeight="1" x14ac:dyDescent="0.25">
      <c r="B48" s="20"/>
      <c r="C48" s="14" t="s">
        <v>29</v>
      </c>
      <c r="D48" s="3" t="s">
        <v>18</v>
      </c>
      <c r="E48" s="2" t="s">
        <v>30</v>
      </c>
      <c r="F48" s="2" t="s">
        <v>30</v>
      </c>
      <c r="G48" s="6">
        <f t="shared" ref="G48:G50" si="4">F48/E48*100</f>
        <v>100</v>
      </c>
      <c r="H48" s="21"/>
    </row>
    <row r="49" spans="2:8" ht="72.2" customHeight="1" x14ac:dyDescent="0.25">
      <c r="B49" s="20"/>
      <c r="C49" s="15"/>
      <c r="D49" s="3" t="s">
        <v>19</v>
      </c>
      <c r="E49" s="5">
        <v>0</v>
      </c>
      <c r="F49" s="5">
        <v>0</v>
      </c>
      <c r="G49" s="6">
        <v>0</v>
      </c>
      <c r="H49" s="21"/>
    </row>
    <row r="50" spans="2:8" ht="48" customHeight="1" x14ac:dyDescent="0.25">
      <c r="B50" s="20"/>
      <c r="C50" s="15"/>
      <c r="D50" s="3" t="s">
        <v>20</v>
      </c>
      <c r="E50" s="2" t="s">
        <v>31</v>
      </c>
      <c r="F50" s="2" t="s">
        <v>31</v>
      </c>
      <c r="G50" s="6">
        <f t="shared" si="4"/>
        <v>100</v>
      </c>
      <c r="H50" s="21"/>
    </row>
    <row r="51" spans="2:8" ht="54.75" customHeight="1" x14ac:dyDescent="0.25">
      <c r="B51" s="20"/>
      <c r="C51" s="15"/>
      <c r="D51" s="3" t="s">
        <v>23</v>
      </c>
      <c r="E51" s="2" t="s">
        <v>24</v>
      </c>
      <c r="F51" s="2" t="s">
        <v>24</v>
      </c>
      <c r="G51" s="2" t="s">
        <v>24</v>
      </c>
      <c r="H51" s="21"/>
    </row>
    <row r="52" spans="2:8" ht="36.75" customHeight="1" x14ac:dyDescent="0.25">
      <c r="B52" s="20"/>
      <c r="C52" s="16"/>
      <c r="D52" s="3" t="s">
        <v>25</v>
      </c>
      <c r="E52" s="2" t="s">
        <v>24</v>
      </c>
      <c r="F52" s="2" t="s">
        <v>24</v>
      </c>
      <c r="G52" s="2" t="s">
        <v>24</v>
      </c>
      <c r="H52" s="21"/>
    </row>
    <row r="53" spans="2:8" ht="31.5" customHeight="1" x14ac:dyDescent="0.25">
      <c r="B53" s="20" t="s">
        <v>32</v>
      </c>
      <c r="C53" s="20"/>
      <c r="D53" s="20"/>
      <c r="E53" s="20"/>
      <c r="F53" s="20"/>
      <c r="G53" s="20"/>
      <c r="H53" s="20"/>
    </row>
    <row r="54" spans="2:8" ht="43.5" customHeight="1" x14ac:dyDescent="0.25">
      <c r="B54" s="20" t="s">
        <v>33</v>
      </c>
      <c r="C54" s="20" t="s">
        <v>17</v>
      </c>
      <c r="D54" s="20"/>
      <c r="E54" s="7" t="s">
        <v>34</v>
      </c>
      <c r="F54" s="7" t="s">
        <v>35</v>
      </c>
      <c r="G54" s="8">
        <f>F54/E54*100</f>
        <v>81.351326113353977</v>
      </c>
      <c r="H54" s="21" t="s">
        <v>36</v>
      </c>
    </row>
    <row r="55" spans="2:8" ht="42.75" customHeight="1" x14ac:dyDescent="0.25">
      <c r="B55" s="20"/>
      <c r="C55" s="14" t="s">
        <v>37</v>
      </c>
      <c r="D55" s="3" t="s">
        <v>18</v>
      </c>
      <c r="E55" s="5">
        <v>0</v>
      </c>
      <c r="F55" s="5">
        <v>0</v>
      </c>
      <c r="G55" s="5">
        <v>0</v>
      </c>
      <c r="H55" s="21"/>
    </row>
    <row r="56" spans="2:8" ht="42.75" customHeight="1" x14ac:dyDescent="0.25">
      <c r="B56" s="20"/>
      <c r="C56" s="15"/>
      <c r="D56" s="3" t="s">
        <v>19</v>
      </c>
      <c r="E56" s="2" t="s">
        <v>34</v>
      </c>
      <c r="F56" s="2" t="s">
        <v>35</v>
      </c>
      <c r="G56" s="5">
        <f>F56/E56*100</f>
        <v>81.351326113353977</v>
      </c>
      <c r="H56" s="21"/>
    </row>
    <row r="57" spans="2:8" ht="42.75" customHeight="1" x14ac:dyDescent="0.25">
      <c r="B57" s="20"/>
      <c r="C57" s="15"/>
      <c r="D57" s="3" t="s">
        <v>20</v>
      </c>
      <c r="E57" s="5">
        <v>0</v>
      </c>
      <c r="F57" s="5">
        <v>0</v>
      </c>
      <c r="G57" s="5">
        <v>0</v>
      </c>
      <c r="H57" s="21"/>
    </row>
    <row r="58" spans="2:8" ht="57.75" customHeight="1" x14ac:dyDescent="0.25">
      <c r="B58" s="20"/>
      <c r="C58" s="15"/>
      <c r="D58" s="3" t="s">
        <v>23</v>
      </c>
      <c r="E58" s="2" t="s">
        <v>24</v>
      </c>
      <c r="F58" s="2" t="s">
        <v>24</v>
      </c>
      <c r="G58" s="2" t="s">
        <v>24</v>
      </c>
      <c r="H58" s="21"/>
    </row>
    <row r="59" spans="2:8" ht="57.75" customHeight="1" x14ac:dyDescent="0.25">
      <c r="B59" s="20"/>
      <c r="C59" s="16"/>
      <c r="D59" s="3" t="s">
        <v>25</v>
      </c>
      <c r="E59" s="2" t="s">
        <v>24</v>
      </c>
      <c r="F59" s="2" t="s">
        <v>24</v>
      </c>
      <c r="G59" s="2" t="s">
        <v>24</v>
      </c>
      <c r="H59" s="21"/>
    </row>
    <row r="60" spans="2:8" ht="40.5" customHeight="1" x14ac:dyDescent="0.25">
      <c r="B60" s="20" t="s">
        <v>39</v>
      </c>
      <c r="C60" s="20" t="s">
        <v>17</v>
      </c>
      <c r="D60" s="20"/>
      <c r="E60" s="7" t="s">
        <v>40</v>
      </c>
      <c r="F60" s="7" t="s">
        <v>41</v>
      </c>
      <c r="G60" s="7" t="s">
        <v>42</v>
      </c>
      <c r="H60" s="21" t="s">
        <v>43</v>
      </c>
    </row>
    <row r="61" spans="2:8" ht="51" customHeight="1" x14ac:dyDescent="0.25">
      <c r="B61" s="20"/>
      <c r="C61" s="14" t="s">
        <v>44</v>
      </c>
      <c r="D61" s="3" t="s">
        <v>18</v>
      </c>
      <c r="E61" s="5">
        <v>0</v>
      </c>
      <c r="F61" s="5">
        <v>0</v>
      </c>
      <c r="G61" s="5">
        <v>0</v>
      </c>
      <c r="H61" s="21"/>
    </row>
    <row r="62" spans="2:8" ht="84" customHeight="1" x14ac:dyDescent="0.25">
      <c r="B62" s="20"/>
      <c r="C62" s="15"/>
      <c r="D62" s="3" t="s">
        <v>19</v>
      </c>
      <c r="E62" s="2" t="s">
        <v>45</v>
      </c>
      <c r="F62" s="2" t="s">
        <v>46</v>
      </c>
      <c r="G62" s="2" t="s">
        <v>47</v>
      </c>
      <c r="H62" s="21"/>
    </row>
    <row r="63" spans="2:8" ht="84" customHeight="1" x14ac:dyDescent="0.25">
      <c r="B63" s="20"/>
      <c r="C63" s="15"/>
      <c r="D63" s="3" t="s">
        <v>20</v>
      </c>
      <c r="E63" s="5">
        <v>0</v>
      </c>
      <c r="F63" s="5">
        <v>0</v>
      </c>
      <c r="G63" s="5">
        <v>0</v>
      </c>
      <c r="H63" s="21"/>
    </row>
    <row r="64" spans="2:8" ht="84" customHeight="1" x14ac:dyDescent="0.25">
      <c r="B64" s="20"/>
      <c r="C64" s="15"/>
      <c r="D64" s="3" t="s">
        <v>23</v>
      </c>
      <c r="E64" s="2" t="s">
        <v>48</v>
      </c>
      <c r="F64" s="2" t="s">
        <v>49</v>
      </c>
      <c r="G64" s="2" t="s">
        <v>50</v>
      </c>
      <c r="H64" s="21"/>
    </row>
    <row r="65" spans="2:8" ht="69" customHeight="1" x14ac:dyDescent="0.25">
      <c r="B65" s="20"/>
      <c r="C65" s="16"/>
      <c r="D65" s="3" t="s">
        <v>25</v>
      </c>
      <c r="E65" s="5">
        <v>0</v>
      </c>
      <c r="F65" s="5">
        <v>0</v>
      </c>
      <c r="G65" s="5">
        <v>0</v>
      </c>
      <c r="H65" s="21"/>
    </row>
    <row r="66" spans="2:8" ht="24.75" customHeight="1" x14ac:dyDescent="0.25">
      <c r="B66" s="20" t="s">
        <v>51</v>
      </c>
      <c r="C66" s="20" t="s">
        <v>17</v>
      </c>
      <c r="D66" s="20"/>
      <c r="E66" s="5">
        <v>87100</v>
      </c>
      <c r="F66" s="5" t="s">
        <v>52</v>
      </c>
      <c r="G66" s="5">
        <f>F66/E66*100</f>
        <v>1.1322617680826637</v>
      </c>
      <c r="H66" s="21" t="s">
        <v>53</v>
      </c>
    </row>
    <row r="67" spans="2:8" ht="31.5" customHeight="1" x14ac:dyDescent="0.25">
      <c r="B67" s="20"/>
      <c r="C67" s="14" t="s">
        <v>54</v>
      </c>
      <c r="D67" s="3" t="s">
        <v>18</v>
      </c>
      <c r="E67" s="5">
        <v>0</v>
      </c>
      <c r="F67" s="5">
        <v>0</v>
      </c>
      <c r="G67" s="5">
        <v>0</v>
      </c>
      <c r="H67" s="21"/>
    </row>
    <row r="68" spans="2:8" ht="15.75" customHeight="1" x14ac:dyDescent="0.25">
      <c r="B68" s="20"/>
      <c r="C68" s="15"/>
      <c r="D68" s="3" t="s">
        <v>19</v>
      </c>
      <c r="E68" s="5">
        <v>87100</v>
      </c>
      <c r="F68" s="5" t="s">
        <v>52</v>
      </c>
      <c r="G68" s="5">
        <f t="shared" ref="G68:G76" si="5">F68/E68*100</f>
        <v>1.1322617680826637</v>
      </c>
      <c r="H68" s="21"/>
    </row>
    <row r="69" spans="2:8" ht="15.75" customHeight="1" x14ac:dyDescent="0.25">
      <c r="B69" s="20"/>
      <c r="C69" s="15"/>
      <c r="D69" s="3" t="s">
        <v>20</v>
      </c>
      <c r="E69" s="5">
        <v>0</v>
      </c>
      <c r="F69" s="5">
        <v>0</v>
      </c>
      <c r="G69" s="5">
        <v>0</v>
      </c>
      <c r="H69" s="21"/>
    </row>
    <row r="70" spans="2:8" ht="15.75" customHeight="1" x14ac:dyDescent="0.25">
      <c r="B70" s="20"/>
      <c r="C70" s="15"/>
      <c r="D70" s="3" t="s">
        <v>23</v>
      </c>
      <c r="E70" s="5">
        <v>0</v>
      </c>
      <c r="F70" s="5">
        <v>0</v>
      </c>
      <c r="G70" s="5">
        <v>0</v>
      </c>
      <c r="H70" s="21"/>
    </row>
    <row r="71" spans="2:8" ht="15.75" customHeight="1" x14ac:dyDescent="0.25">
      <c r="B71" s="20"/>
      <c r="C71" s="16"/>
      <c r="D71" s="3" t="s">
        <v>25</v>
      </c>
      <c r="E71" s="5">
        <v>0</v>
      </c>
      <c r="F71" s="5">
        <v>0</v>
      </c>
      <c r="G71" s="5">
        <v>0</v>
      </c>
      <c r="H71" s="21"/>
    </row>
    <row r="72" spans="2:8" ht="15.75" customHeight="1" x14ac:dyDescent="0.25">
      <c r="B72" s="23" t="s">
        <v>55</v>
      </c>
      <c r="C72" s="23"/>
      <c r="D72" s="10" t="s">
        <v>56</v>
      </c>
      <c r="E72" s="8" t="s">
        <v>57</v>
      </c>
      <c r="F72" s="8" t="s">
        <v>58</v>
      </c>
      <c r="G72" s="8">
        <f t="shared" si="5"/>
        <v>73.452255648683646</v>
      </c>
      <c r="H72" s="22" t="s">
        <v>59</v>
      </c>
    </row>
    <row r="73" spans="2:8" ht="30.75" customHeight="1" x14ac:dyDescent="0.25">
      <c r="B73" s="23"/>
      <c r="C73" s="23"/>
      <c r="D73" s="10" t="s">
        <v>18</v>
      </c>
      <c r="E73" s="8">
        <v>0</v>
      </c>
      <c r="F73" s="8">
        <v>0</v>
      </c>
      <c r="G73" s="8">
        <v>0</v>
      </c>
      <c r="H73" s="22"/>
    </row>
    <row r="74" spans="2:8" ht="28.5" customHeight="1" x14ac:dyDescent="0.25">
      <c r="B74" s="23"/>
      <c r="C74" s="23"/>
      <c r="D74" s="10" t="s">
        <v>19</v>
      </c>
      <c r="E74" s="8" t="s">
        <v>60</v>
      </c>
      <c r="F74" s="8" t="s">
        <v>61</v>
      </c>
      <c r="G74" s="8">
        <f t="shared" si="5"/>
        <v>75.475218393357807</v>
      </c>
      <c r="H74" s="22"/>
    </row>
    <row r="75" spans="2:8" ht="28.5" customHeight="1" x14ac:dyDescent="0.25">
      <c r="B75" s="23"/>
      <c r="C75" s="23"/>
      <c r="D75" s="10" t="s">
        <v>20</v>
      </c>
      <c r="E75" s="8">
        <v>0</v>
      </c>
      <c r="F75" s="8">
        <v>0</v>
      </c>
      <c r="G75" s="8">
        <v>0</v>
      </c>
      <c r="H75" s="22"/>
    </row>
    <row r="76" spans="2:8" ht="25.5" customHeight="1" x14ac:dyDescent="0.25">
      <c r="B76" s="23"/>
      <c r="C76" s="23"/>
      <c r="D76" s="10" t="s">
        <v>23</v>
      </c>
      <c r="E76" s="8" t="s">
        <v>48</v>
      </c>
      <c r="F76" s="8" t="s">
        <v>49</v>
      </c>
      <c r="G76" s="8">
        <f t="shared" si="5"/>
        <v>72.537219639556369</v>
      </c>
      <c r="H76" s="22"/>
    </row>
    <row r="77" spans="2:8" ht="28.5" customHeight="1" x14ac:dyDescent="0.25">
      <c r="B77" s="23"/>
      <c r="C77" s="23"/>
      <c r="D77" s="10" t="s">
        <v>25</v>
      </c>
      <c r="E77" s="8">
        <v>0</v>
      </c>
      <c r="F77" s="8">
        <v>0</v>
      </c>
      <c r="G77" s="8">
        <v>0</v>
      </c>
      <c r="H77" s="22"/>
    </row>
    <row r="78" spans="2:8" ht="47.25" customHeight="1" x14ac:dyDescent="0.25">
      <c r="B78" s="20" t="s">
        <v>62</v>
      </c>
      <c r="C78" s="20"/>
      <c r="D78" s="20"/>
      <c r="E78" s="20"/>
      <c r="F78" s="20"/>
      <c r="G78" s="20"/>
      <c r="H78" s="20"/>
    </row>
    <row r="79" spans="2:8" ht="31.5" customHeight="1" x14ac:dyDescent="0.25">
      <c r="B79" s="20" t="s">
        <v>63</v>
      </c>
      <c r="C79" s="20" t="s">
        <v>17</v>
      </c>
      <c r="D79" s="20"/>
      <c r="E79" s="8">
        <v>9277182.5999999996</v>
      </c>
      <c r="F79" s="8">
        <v>8612795.1999999993</v>
      </c>
      <c r="G79" s="8">
        <f>F79/E79*100</f>
        <v>92.838478785574395</v>
      </c>
      <c r="H79" s="21" t="s">
        <v>111</v>
      </c>
    </row>
    <row r="80" spans="2:8" ht="28.35" customHeight="1" x14ac:dyDescent="0.25">
      <c r="B80" s="20"/>
      <c r="C80" s="14" t="s">
        <v>37</v>
      </c>
      <c r="D80" s="3" t="s">
        <v>18</v>
      </c>
      <c r="E80" s="5">
        <v>1213795.2</v>
      </c>
      <c r="F80" s="5">
        <v>1213795.2</v>
      </c>
      <c r="G80" s="5">
        <f t="shared" ref="G80:G81" si="6">F80/E80*100</f>
        <v>100</v>
      </c>
      <c r="H80" s="21"/>
    </row>
    <row r="81" spans="2:8" ht="28.35" customHeight="1" x14ac:dyDescent="0.25">
      <c r="B81" s="20"/>
      <c r="C81" s="15"/>
      <c r="D81" s="3" t="s">
        <v>19</v>
      </c>
      <c r="E81" s="5">
        <v>8063387.4000000004</v>
      </c>
      <c r="F81" s="5">
        <v>7399000</v>
      </c>
      <c r="G81" s="5">
        <f t="shared" si="6"/>
        <v>91.760443011828997</v>
      </c>
      <c r="H81" s="21"/>
    </row>
    <row r="82" spans="2:8" ht="28.35" customHeight="1" x14ac:dyDescent="0.25">
      <c r="B82" s="20"/>
      <c r="C82" s="15"/>
      <c r="D82" s="3" t="s">
        <v>20</v>
      </c>
      <c r="E82" s="5">
        <v>0</v>
      </c>
      <c r="F82" s="5">
        <v>0</v>
      </c>
      <c r="G82" s="5">
        <v>0</v>
      </c>
      <c r="H82" s="21"/>
    </row>
    <row r="83" spans="2:8" ht="28.35" customHeight="1" x14ac:dyDescent="0.25">
      <c r="B83" s="20"/>
      <c r="C83" s="15"/>
      <c r="D83" s="3" t="s">
        <v>23</v>
      </c>
      <c r="E83" s="5">
        <v>0</v>
      </c>
      <c r="F83" s="5">
        <v>0</v>
      </c>
      <c r="G83" s="5">
        <v>0</v>
      </c>
      <c r="H83" s="21"/>
    </row>
    <row r="84" spans="2:8" ht="21.75" customHeight="1" x14ac:dyDescent="0.25">
      <c r="B84" s="20"/>
      <c r="C84" s="16"/>
      <c r="D84" s="3" t="s">
        <v>25</v>
      </c>
      <c r="E84" s="5">
        <v>0</v>
      </c>
      <c r="F84" s="5">
        <v>0</v>
      </c>
      <c r="G84" s="5">
        <v>0</v>
      </c>
      <c r="H84" s="21"/>
    </row>
    <row r="85" spans="2:8" ht="31.5" customHeight="1" x14ac:dyDescent="0.25">
      <c r="B85" s="20" t="s">
        <v>98</v>
      </c>
      <c r="C85" s="20" t="s">
        <v>17</v>
      </c>
      <c r="D85" s="20"/>
      <c r="E85" s="8">
        <f>E86+E87</f>
        <v>156618.1</v>
      </c>
      <c r="F85" s="8">
        <f t="shared" ref="F85:G85" si="7">F86+F87</f>
        <v>127080.6</v>
      </c>
      <c r="G85" s="8">
        <f t="shared" si="7"/>
        <v>81.140430129084692</v>
      </c>
      <c r="H85" s="21" t="s">
        <v>104</v>
      </c>
    </row>
    <row r="86" spans="2:8" ht="28.35" customHeight="1" x14ac:dyDescent="0.25">
      <c r="B86" s="20"/>
      <c r="C86" s="14" t="s">
        <v>37</v>
      </c>
      <c r="D86" s="3" t="s">
        <v>18</v>
      </c>
      <c r="E86" s="5">
        <v>0</v>
      </c>
      <c r="F86" s="5">
        <v>0</v>
      </c>
      <c r="G86" s="5">
        <v>0</v>
      </c>
      <c r="H86" s="21"/>
    </row>
    <row r="87" spans="2:8" ht="28.35" customHeight="1" x14ac:dyDescent="0.25">
      <c r="B87" s="20"/>
      <c r="C87" s="15"/>
      <c r="D87" s="3" t="s">
        <v>19</v>
      </c>
      <c r="E87" s="5">
        <v>156618.1</v>
      </c>
      <c r="F87" s="5">
        <v>127080.6</v>
      </c>
      <c r="G87" s="5">
        <f t="shared" ref="G87" si="8">F87/E87*100</f>
        <v>81.140430129084692</v>
      </c>
      <c r="H87" s="21"/>
    </row>
    <row r="88" spans="2:8" ht="28.35" customHeight="1" x14ac:dyDescent="0.25">
      <c r="B88" s="20"/>
      <c r="C88" s="15"/>
      <c r="D88" s="3" t="s">
        <v>20</v>
      </c>
      <c r="E88" s="5">
        <v>0</v>
      </c>
      <c r="F88" s="5">
        <v>0</v>
      </c>
      <c r="G88" s="5">
        <v>0</v>
      </c>
      <c r="H88" s="21"/>
    </row>
    <row r="89" spans="2:8" ht="28.35" customHeight="1" x14ac:dyDescent="0.25">
      <c r="B89" s="20"/>
      <c r="C89" s="15"/>
      <c r="D89" s="3" t="s">
        <v>23</v>
      </c>
      <c r="E89" s="5">
        <v>0</v>
      </c>
      <c r="F89" s="5">
        <v>0</v>
      </c>
      <c r="G89" s="5">
        <v>0</v>
      </c>
      <c r="H89" s="21"/>
    </row>
    <row r="90" spans="2:8" ht="21.75" customHeight="1" x14ac:dyDescent="0.25">
      <c r="B90" s="20"/>
      <c r="C90" s="16"/>
      <c r="D90" s="3" t="s">
        <v>25</v>
      </c>
      <c r="E90" s="5">
        <v>0</v>
      </c>
      <c r="F90" s="5">
        <v>0</v>
      </c>
      <c r="G90" s="5">
        <v>0</v>
      </c>
      <c r="H90" s="21"/>
    </row>
    <row r="91" spans="2:8" ht="31.5" customHeight="1" x14ac:dyDescent="0.25">
      <c r="B91" s="17" t="s">
        <v>99</v>
      </c>
      <c r="C91" s="20" t="s">
        <v>17</v>
      </c>
      <c r="D91" s="20"/>
      <c r="E91" s="8">
        <f>E92+E93</f>
        <v>2401512.0999999996</v>
      </c>
      <c r="F91" s="8">
        <f t="shared" ref="F91" si="9">F92+F93</f>
        <v>2101443.4</v>
      </c>
      <c r="G91" s="8">
        <f>F91/E91*100</f>
        <v>87.505009864410027</v>
      </c>
      <c r="H91" s="21" t="s">
        <v>105</v>
      </c>
    </row>
    <row r="92" spans="2:8" ht="28.35" customHeight="1" x14ac:dyDescent="0.25">
      <c r="B92" s="18"/>
      <c r="C92" s="14" t="s">
        <v>37</v>
      </c>
      <c r="D92" s="3" t="s">
        <v>18</v>
      </c>
      <c r="E92" s="5">
        <f>1095086.4+118708.8</f>
        <v>1213795.2</v>
      </c>
      <c r="F92" s="5">
        <v>1213795.2</v>
      </c>
      <c r="G92" s="5">
        <f t="shared" ref="G92:G93" si="10">F92/E92*100</f>
        <v>100</v>
      </c>
      <c r="H92" s="21"/>
    </row>
    <row r="93" spans="2:8" ht="28.35" customHeight="1" x14ac:dyDescent="0.25">
      <c r="B93" s="18"/>
      <c r="C93" s="15"/>
      <c r="D93" s="3" t="s">
        <v>19</v>
      </c>
      <c r="E93" s="5">
        <f>1015250.4+172466.5</f>
        <v>1187716.8999999999</v>
      </c>
      <c r="F93" s="5">
        <f>715181.7+172466.5</f>
        <v>887648.2</v>
      </c>
      <c r="G93" s="5">
        <f t="shared" si="10"/>
        <v>74.735671438202161</v>
      </c>
      <c r="H93" s="21"/>
    </row>
    <row r="94" spans="2:8" ht="28.35" customHeight="1" x14ac:dyDescent="0.25">
      <c r="B94" s="18"/>
      <c r="C94" s="15"/>
      <c r="D94" s="3" t="s">
        <v>20</v>
      </c>
      <c r="E94" s="5">
        <v>0</v>
      </c>
      <c r="F94" s="5">
        <v>0</v>
      </c>
      <c r="G94" s="5">
        <v>0</v>
      </c>
      <c r="H94" s="21"/>
    </row>
    <row r="95" spans="2:8" ht="28.35" customHeight="1" x14ac:dyDescent="0.25">
      <c r="B95" s="18"/>
      <c r="C95" s="15"/>
      <c r="D95" s="3" t="s">
        <v>23</v>
      </c>
      <c r="E95" s="5">
        <v>0</v>
      </c>
      <c r="F95" s="5">
        <v>0</v>
      </c>
      <c r="G95" s="5">
        <v>0</v>
      </c>
      <c r="H95" s="21"/>
    </row>
    <row r="96" spans="2:8" ht="21.75" customHeight="1" x14ac:dyDescent="0.25">
      <c r="B96" s="19"/>
      <c r="C96" s="16"/>
      <c r="D96" s="3" t="s">
        <v>25</v>
      </c>
      <c r="E96" s="5">
        <v>0</v>
      </c>
      <c r="F96" s="5">
        <v>0</v>
      </c>
      <c r="G96" s="5">
        <v>0</v>
      </c>
      <c r="H96" s="21"/>
    </row>
    <row r="97" spans="2:8" ht="31.5" customHeight="1" x14ac:dyDescent="0.25">
      <c r="B97" s="17" t="s">
        <v>100</v>
      </c>
      <c r="C97" s="20" t="s">
        <v>17</v>
      </c>
      <c r="D97" s="20"/>
      <c r="E97" s="8">
        <f>E98+E99</f>
        <v>6558237.7000000002</v>
      </c>
      <c r="F97" s="8">
        <f>F98+F99</f>
        <v>6268998.5</v>
      </c>
      <c r="G97" s="8">
        <f>F97/E97*100</f>
        <v>95.589681051054313</v>
      </c>
      <c r="H97" s="21" t="s">
        <v>112</v>
      </c>
    </row>
    <row r="98" spans="2:8" ht="28.35" customHeight="1" x14ac:dyDescent="0.25">
      <c r="B98" s="18"/>
      <c r="C98" s="14" t="s">
        <v>37</v>
      </c>
      <c r="D98" s="3" t="s">
        <v>18</v>
      </c>
      <c r="E98" s="5">
        <v>0</v>
      </c>
      <c r="F98" s="5">
        <v>0</v>
      </c>
      <c r="G98" s="5">
        <v>0</v>
      </c>
      <c r="H98" s="21"/>
    </row>
    <row r="99" spans="2:8" ht="28.35" customHeight="1" x14ac:dyDescent="0.25">
      <c r="B99" s="18"/>
      <c r="C99" s="15"/>
      <c r="D99" s="3" t="s">
        <v>19</v>
      </c>
      <c r="E99" s="5">
        <v>6558237.7000000002</v>
      </c>
      <c r="F99" s="5">
        <v>6268998.5</v>
      </c>
      <c r="G99" s="5">
        <f t="shared" ref="G99" si="11">F99/E99*100</f>
        <v>95.589681051054313</v>
      </c>
      <c r="H99" s="21"/>
    </row>
    <row r="100" spans="2:8" ht="28.35" customHeight="1" x14ac:dyDescent="0.25">
      <c r="B100" s="18"/>
      <c r="C100" s="15"/>
      <c r="D100" s="3" t="s">
        <v>20</v>
      </c>
      <c r="E100" s="5">
        <v>0</v>
      </c>
      <c r="F100" s="5">
        <v>0</v>
      </c>
      <c r="G100" s="5">
        <v>0</v>
      </c>
      <c r="H100" s="21"/>
    </row>
    <row r="101" spans="2:8" ht="28.35" customHeight="1" x14ac:dyDescent="0.25">
      <c r="B101" s="18"/>
      <c r="C101" s="15"/>
      <c r="D101" s="3" t="s">
        <v>23</v>
      </c>
      <c r="E101" s="5">
        <v>0</v>
      </c>
      <c r="F101" s="5">
        <v>0</v>
      </c>
      <c r="G101" s="5">
        <v>0</v>
      </c>
      <c r="H101" s="21"/>
    </row>
    <row r="102" spans="2:8" ht="21.75" customHeight="1" x14ac:dyDescent="0.25">
      <c r="B102" s="19"/>
      <c r="C102" s="16"/>
      <c r="D102" s="3" t="s">
        <v>25</v>
      </c>
      <c r="E102" s="5">
        <v>0</v>
      </c>
      <c r="F102" s="5">
        <v>0</v>
      </c>
      <c r="G102" s="5">
        <v>0</v>
      </c>
      <c r="H102" s="21"/>
    </row>
    <row r="103" spans="2:8" ht="31.5" customHeight="1" x14ac:dyDescent="0.25">
      <c r="B103" s="17" t="s">
        <v>101</v>
      </c>
      <c r="C103" s="20" t="s">
        <v>17</v>
      </c>
      <c r="D103" s="20"/>
      <c r="E103" s="8">
        <f>E104+E105</f>
        <v>7873.4</v>
      </c>
      <c r="F103" s="8">
        <f>F104+F105</f>
        <v>3260.2</v>
      </c>
      <c r="G103" s="8">
        <f>F103/E103*100</f>
        <v>41.407778088246502</v>
      </c>
      <c r="H103" s="21" t="s">
        <v>106</v>
      </c>
    </row>
    <row r="104" spans="2:8" ht="28.35" customHeight="1" x14ac:dyDescent="0.25">
      <c r="B104" s="18"/>
      <c r="C104" s="14" t="s">
        <v>37</v>
      </c>
      <c r="D104" s="3" t="s">
        <v>18</v>
      </c>
      <c r="E104" s="5">
        <v>0</v>
      </c>
      <c r="F104" s="5">
        <v>0</v>
      </c>
      <c r="G104" s="5">
        <v>0</v>
      </c>
      <c r="H104" s="21"/>
    </row>
    <row r="105" spans="2:8" ht="28.35" customHeight="1" x14ac:dyDescent="0.25">
      <c r="B105" s="18"/>
      <c r="C105" s="15"/>
      <c r="D105" s="3" t="s">
        <v>19</v>
      </c>
      <c r="E105" s="5">
        <v>7873.4</v>
      </c>
      <c r="F105" s="5">
        <v>3260.2</v>
      </c>
      <c r="G105" s="5">
        <f t="shared" ref="G105" si="12">F105/E105*100</f>
        <v>41.407778088246502</v>
      </c>
      <c r="H105" s="21"/>
    </row>
    <row r="106" spans="2:8" ht="28.35" customHeight="1" x14ac:dyDescent="0.25">
      <c r="B106" s="18"/>
      <c r="C106" s="15"/>
      <c r="D106" s="3" t="s">
        <v>20</v>
      </c>
      <c r="E106" s="5">
        <v>0</v>
      </c>
      <c r="F106" s="5">
        <v>0</v>
      </c>
      <c r="G106" s="5">
        <v>0</v>
      </c>
      <c r="H106" s="21"/>
    </row>
    <row r="107" spans="2:8" ht="28.35" customHeight="1" x14ac:dyDescent="0.25">
      <c r="B107" s="18"/>
      <c r="C107" s="15"/>
      <c r="D107" s="3" t="s">
        <v>23</v>
      </c>
      <c r="E107" s="5">
        <v>0</v>
      </c>
      <c r="F107" s="5">
        <v>0</v>
      </c>
      <c r="G107" s="5">
        <v>0</v>
      </c>
      <c r="H107" s="21"/>
    </row>
    <row r="108" spans="2:8" ht="21.75" customHeight="1" x14ac:dyDescent="0.25">
      <c r="B108" s="19"/>
      <c r="C108" s="16"/>
      <c r="D108" s="3" t="s">
        <v>25</v>
      </c>
      <c r="E108" s="5">
        <v>0</v>
      </c>
      <c r="F108" s="5">
        <v>0</v>
      </c>
      <c r="G108" s="5">
        <v>0</v>
      </c>
      <c r="H108" s="21"/>
    </row>
    <row r="109" spans="2:8" ht="31.5" customHeight="1" x14ac:dyDescent="0.25">
      <c r="B109" s="17" t="s">
        <v>102</v>
      </c>
      <c r="C109" s="20" t="s">
        <v>17</v>
      </c>
      <c r="D109" s="20"/>
      <c r="E109" s="8">
        <f>E110+E111</f>
        <v>3000</v>
      </c>
      <c r="F109" s="8">
        <f>F110+F111</f>
        <v>0</v>
      </c>
      <c r="G109" s="8">
        <f>F109/E109*100</f>
        <v>0</v>
      </c>
      <c r="H109" s="21" t="s">
        <v>107</v>
      </c>
    </row>
    <row r="110" spans="2:8" ht="28.35" customHeight="1" x14ac:dyDescent="0.25">
      <c r="B110" s="18"/>
      <c r="C110" s="14" t="s">
        <v>37</v>
      </c>
      <c r="D110" s="3" t="s">
        <v>18</v>
      </c>
      <c r="E110" s="5">
        <v>0</v>
      </c>
      <c r="F110" s="5">
        <v>0</v>
      </c>
      <c r="G110" s="5">
        <v>0</v>
      </c>
      <c r="H110" s="21"/>
    </row>
    <row r="111" spans="2:8" ht="28.35" customHeight="1" x14ac:dyDescent="0.25">
      <c r="B111" s="18"/>
      <c r="C111" s="15"/>
      <c r="D111" s="3" t="s">
        <v>19</v>
      </c>
      <c r="E111" s="5">
        <v>3000</v>
      </c>
      <c r="F111" s="5">
        <v>0</v>
      </c>
      <c r="G111" s="5">
        <f t="shared" ref="G111" si="13">F111/E111*100</f>
        <v>0</v>
      </c>
      <c r="H111" s="21"/>
    </row>
    <row r="112" spans="2:8" ht="28.35" customHeight="1" x14ac:dyDescent="0.25">
      <c r="B112" s="18"/>
      <c r="C112" s="15"/>
      <c r="D112" s="3" t="s">
        <v>20</v>
      </c>
      <c r="E112" s="5">
        <v>0</v>
      </c>
      <c r="F112" s="5">
        <v>0</v>
      </c>
      <c r="G112" s="5">
        <v>0</v>
      </c>
      <c r="H112" s="21"/>
    </row>
    <row r="113" spans="2:8" ht="28.35" customHeight="1" x14ac:dyDescent="0.25">
      <c r="B113" s="18"/>
      <c r="C113" s="15"/>
      <c r="D113" s="3" t="s">
        <v>23</v>
      </c>
      <c r="E113" s="5">
        <v>0</v>
      </c>
      <c r="F113" s="5">
        <v>0</v>
      </c>
      <c r="G113" s="5">
        <v>0</v>
      </c>
      <c r="H113" s="21"/>
    </row>
    <row r="114" spans="2:8" ht="21.75" customHeight="1" x14ac:dyDescent="0.25">
      <c r="B114" s="19"/>
      <c r="C114" s="16"/>
      <c r="D114" s="3" t="s">
        <v>25</v>
      </c>
      <c r="E114" s="5">
        <v>0</v>
      </c>
      <c r="F114" s="5">
        <v>0</v>
      </c>
      <c r="G114" s="5">
        <v>0</v>
      </c>
      <c r="H114" s="21"/>
    </row>
    <row r="115" spans="2:8" ht="31.5" customHeight="1" x14ac:dyDescent="0.25">
      <c r="B115" s="17" t="s">
        <v>103</v>
      </c>
      <c r="C115" s="20" t="s">
        <v>17</v>
      </c>
      <c r="D115" s="20"/>
      <c r="E115" s="8">
        <f>E116+E117</f>
        <v>149941.20000000001</v>
      </c>
      <c r="F115" s="8">
        <f>F116+F117</f>
        <v>112012.5</v>
      </c>
      <c r="G115" s="8">
        <f>F115/E115*100</f>
        <v>74.704284079359113</v>
      </c>
      <c r="H115" s="21" t="s">
        <v>108</v>
      </c>
    </row>
    <row r="116" spans="2:8" ht="28.35" customHeight="1" x14ac:dyDescent="0.25">
      <c r="B116" s="18"/>
      <c r="C116" s="14" t="s">
        <v>37</v>
      </c>
      <c r="D116" s="3" t="s">
        <v>18</v>
      </c>
      <c r="E116" s="5">
        <v>0</v>
      </c>
      <c r="F116" s="5">
        <v>0</v>
      </c>
      <c r="G116" s="5">
        <v>0</v>
      </c>
      <c r="H116" s="21"/>
    </row>
    <row r="117" spans="2:8" ht="28.35" customHeight="1" x14ac:dyDescent="0.25">
      <c r="B117" s="18"/>
      <c r="C117" s="15"/>
      <c r="D117" s="3" t="s">
        <v>19</v>
      </c>
      <c r="E117" s="5">
        <v>149941.20000000001</v>
      </c>
      <c r="F117" s="5">
        <v>112012.5</v>
      </c>
      <c r="G117" s="5">
        <f t="shared" ref="G117" si="14">F117/E117*100</f>
        <v>74.704284079359113</v>
      </c>
      <c r="H117" s="21"/>
    </row>
    <row r="118" spans="2:8" ht="28.35" customHeight="1" x14ac:dyDescent="0.25">
      <c r="B118" s="18"/>
      <c r="C118" s="15"/>
      <c r="D118" s="3" t="s">
        <v>20</v>
      </c>
      <c r="E118" s="5">
        <v>0</v>
      </c>
      <c r="F118" s="5">
        <v>0</v>
      </c>
      <c r="G118" s="5">
        <v>0</v>
      </c>
      <c r="H118" s="21"/>
    </row>
    <row r="119" spans="2:8" ht="28.35" customHeight="1" x14ac:dyDescent="0.25">
      <c r="B119" s="18"/>
      <c r="C119" s="15"/>
      <c r="D119" s="3" t="s">
        <v>23</v>
      </c>
      <c r="E119" s="5">
        <v>0</v>
      </c>
      <c r="F119" s="5">
        <v>0</v>
      </c>
      <c r="G119" s="5">
        <v>0</v>
      </c>
      <c r="H119" s="21"/>
    </row>
    <row r="120" spans="2:8" ht="21.75" customHeight="1" x14ac:dyDescent="0.25">
      <c r="B120" s="19"/>
      <c r="C120" s="16"/>
      <c r="D120" s="3" t="s">
        <v>25</v>
      </c>
      <c r="E120" s="5">
        <v>0</v>
      </c>
      <c r="F120" s="5">
        <v>0</v>
      </c>
      <c r="G120" s="5">
        <v>0</v>
      </c>
      <c r="H120" s="21"/>
    </row>
    <row r="121" spans="2:8" ht="30.75" customHeight="1" x14ac:dyDescent="0.25">
      <c r="B121" s="20" t="s">
        <v>65</v>
      </c>
      <c r="C121" s="20" t="s">
        <v>17</v>
      </c>
      <c r="D121" s="20"/>
      <c r="E121" s="8">
        <f>E122+E123+E124</f>
        <v>5196498.5</v>
      </c>
      <c r="F121" s="8">
        <f>F122+F123+F124</f>
        <v>5162761.0999999996</v>
      </c>
      <c r="G121" s="8">
        <f>F121/E121*100</f>
        <v>99.350766674906183</v>
      </c>
      <c r="H121" s="21" t="s">
        <v>113</v>
      </c>
    </row>
    <row r="122" spans="2:8" ht="35.25" customHeight="1" x14ac:dyDescent="0.25">
      <c r="B122" s="20"/>
      <c r="C122" s="14" t="s">
        <v>66</v>
      </c>
      <c r="D122" s="3" t="s">
        <v>18</v>
      </c>
      <c r="E122" s="5">
        <v>0</v>
      </c>
      <c r="F122" s="5">
        <v>0</v>
      </c>
      <c r="G122" s="5">
        <v>0</v>
      </c>
      <c r="H122" s="21"/>
    </row>
    <row r="123" spans="2:8" ht="35.25" customHeight="1" x14ac:dyDescent="0.25">
      <c r="B123" s="20"/>
      <c r="C123" s="15"/>
      <c r="D123" s="3" t="s">
        <v>19</v>
      </c>
      <c r="E123" s="5">
        <v>5144533.5</v>
      </c>
      <c r="F123" s="5">
        <v>5111133.5</v>
      </c>
      <c r="G123" s="5">
        <f t="shared" ref="G123:G155" si="15">F123/E123*100</f>
        <v>99.350767178404027</v>
      </c>
      <c r="H123" s="21"/>
    </row>
    <row r="124" spans="2:8" ht="35.25" customHeight="1" x14ac:dyDescent="0.25">
      <c r="B124" s="20"/>
      <c r="C124" s="15"/>
      <c r="D124" s="3" t="s">
        <v>20</v>
      </c>
      <c r="E124" s="5">
        <v>51965</v>
      </c>
      <c r="F124" s="5">
        <v>51627.6</v>
      </c>
      <c r="G124" s="5">
        <f t="shared" si="15"/>
        <v>99.35071682863466</v>
      </c>
      <c r="H124" s="21"/>
    </row>
    <row r="125" spans="2:8" ht="31.7" customHeight="1" x14ac:dyDescent="0.25">
      <c r="B125" s="20"/>
      <c r="C125" s="15"/>
      <c r="D125" s="3" t="s">
        <v>23</v>
      </c>
      <c r="E125" s="5">
        <v>0</v>
      </c>
      <c r="F125" s="5">
        <v>0</v>
      </c>
      <c r="G125" s="5">
        <v>0</v>
      </c>
      <c r="H125" s="21"/>
    </row>
    <row r="126" spans="2:8" ht="31.7" customHeight="1" x14ac:dyDescent="0.25">
      <c r="B126" s="20"/>
      <c r="C126" s="16"/>
      <c r="D126" s="3" t="s">
        <v>25</v>
      </c>
      <c r="E126" s="5">
        <v>0</v>
      </c>
      <c r="F126" s="5">
        <v>0</v>
      </c>
      <c r="G126" s="5">
        <v>0</v>
      </c>
      <c r="H126" s="21"/>
    </row>
    <row r="127" spans="2:8" ht="21" customHeight="1" x14ac:dyDescent="0.25">
      <c r="B127" s="20" t="s">
        <v>69</v>
      </c>
      <c r="C127" s="20" t="s">
        <v>17</v>
      </c>
      <c r="D127" s="20"/>
      <c r="E127" s="8">
        <v>21900</v>
      </c>
      <c r="F127" s="8">
        <v>20000</v>
      </c>
      <c r="G127" s="8">
        <f t="shared" si="15"/>
        <v>91.324200913242009</v>
      </c>
      <c r="H127" s="21" t="s">
        <v>71</v>
      </c>
    </row>
    <row r="128" spans="2:8" ht="21" customHeight="1" x14ac:dyDescent="0.25">
      <c r="B128" s="20"/>
      <c r="C128" s="14" t="s">
        <v>72</v>
      </c>
      <c r="D128" s="3" t="s">
        <v>18</v>
      </c>
      <c r="E128" s="5">
        <v>0</v>
      </c>
      <c r="F128" s="5">
        <v>0</v>
      </c>
      <c r="G128" s="5">
        <v>0</v>
      </c>
      <c r="H128" s="21"/>
    </row>
    <row r="129" spans="2:8" ht="21" customHeight="1" x14ac:dyDescent="0.25">
      <c r="B129" s="20"/>
      <c r="C129" s="15"/>
      <c r="D129" s="3" t="s">
        <v>19</v>
      </c>
      <c r="E129" s="5">
        <v>21900</v>
      </c>
      <c r="F129" s="5" t="s">
        <v>70</v>
      </c>
      <c r="G129" s="5">
        <f t="shared" si="15"/>
        <v>91.324200913242009</v>
      </c>
      <c r="H129" s="21"/>
    </row>
    <row r="130" spans="2:8" ht="21" customHeight="1" x14ac:dyDescent="0.25">
      <c r="B130" s="20"/>
      <c r="C130" s="15"/>
      <c r="D130" s="3" t="s">
        <v>20</v>
      </c>
      <c r="E130" s="5">
        <v>0</v>
      </c>
      <c r="F130" s="5">
        <v>0</v>
      </c>
      <c r="G130" s="5">
        <v>0</v>
      </c>
      <c r="H130" s="21"/>
    </row>
    <row r="131" spans="2:8" ht="21" customHeight="1" x14ac:dyDescent="0.25">
      <c r="B131" s="20"/>
      <c r="C131" s="15"/>
      <c r="D131" s="3" t="s">
        <v>23</v>
      </c>
      <c r="E131" s="5">
        <v>0</v>
      </c>
      <c r="F131" s="5">
        <v>0</v>
      </c>
      <c r="G131" s="5">
        <v>0</v>
      </c>
      <c r="H131" s="21"/>
    </row>
    <row r="132" spans="2:8" ht="21" customHeight="1" x14ac:dyDescent="0.25">
      <c r="B132" s="20"/>
      <c r="C132" s="16"/>
      <c r="D132" s="3" t="s">
        <v>25</v>
      </c>
      <c r="E132" s="5">
        <v>0</v>
      </c>
      <c r="F132" s="5">
        <v>0</v>
      </c>
      <c r="G132" s="5">
        <v>0</v>
      </c>
      <c r="H132" s="21"/>
    </row>
    <row r="133" spans="2:8" ht="15.75" hidden="1" customHeight="1" x14ac:dyDescent="0.25">
      <c r="B133" s="20" t="s">
        <v>73</v>
      </c>
      <c r="C133" s="20" t="s">
        <v>17</v>
      </c>
      <c r="D133" s="20"/>
      <c r="E133" s="5"/>
      <c r="F133" s="5"/>
      <c r="G133" s="8" t="e">
        <f t="shared" si="15"/>
        <v>#DIV/0!</v>
      </c>
      <c r="H133" s="22"/>
    </row>
    <row r="134" spans="2:8" ht="31.5" hidden="1" customHeight="1" x14ac:dyDescent="0.25">
      <c r="B134" s="20"/>
      <c r="C134" s="3" t="s">
        <v>66</v>
      </c>
      <c r="D134" s="3" t="s">
        <v>18</v>
      </c>
      <c r="E134" s="5" t="s">
        <v>24</v>
      </c>
      <c r="F134" s="5" t="s">
        <v>24</v>
      </c>
      <c r="G134" s="8" t="e">
        <f t="shared" si="15"/>
        <v>#VALUE!</v>
      </c>
      <c r="H134" s="22"/>
    </row>
    <row r="135" spans="2:8" ht="15.75" hidden="1" customHeight="1" x14ac:dyDescent="0.25">
      <c r="B135" s="20"/>
      <c r="C135" s="3"/>
      <c r="D135" s="3" t="s">
        <v>19</v>
      </c>
      <c r="E135" s="5" t="s">
        <v>24</v>
      </c>
      <c r="F135" s="5" t="s">
        <v>24</v>
      </c>
      <c r="G135" s="8" t="e">
        <f t="shared" si="15"/>
        <v>#VALUE!</v>
      </c>
      <c r="H135" s="22"/>
    </row>
    <row r="136" spans="2:8" ht="15.75" hidden="1" customHeight="1" x14ac:dyDescent="0.25">
      <c r="B136" s="20"/>
      <c r="C136" s="3"/>
      <c r="D136" s="3" t="s">
        <v>20</v>
      </c>
      <c r="E136" s="5" t="s">
        <v>24</v>
      </c>
      <c r="F136" s="5" t="s">
        <v>24</v>
      </c>
      <c r="G136" s="8" t="e">
        <f t="shared" si="15"/>
        <v>#VALUE!</v>
      </c>
      <c r="H136" s="22"/>
    </row>
    <row r="137" spans="2:8" ht="15.75" hidden="1" customHeight="1" x14ac:dyDescent="0.25">
      <c r="B137" s="20"/>
      <c r="C137" s="3"/>
      <c r="D137" s="3" t="s">
        <v>23</v>
      </c>
      <c r="E137" s="5" t="s">
        <v>24</v>
      </c>
      <c r="F137" s="5" t="s">
        <v>24</v>
      </c>
      <c r="G137" s="8" t="e">
        <f t="shared" si="15"/>
        <v>#VALUE!</v>
      </c>
      <c r="H137" s="22"/>
    </row>
    <row r="138" spans="2:8" ht="15.75" hidden="1" customHeight="1" x14ac:dyDescent="0.25">
      <c r="B138" s="20"/>
      <c r="C138" s="3"/>
      <c r="D138" s="3" t="s">
        <v>25</v>
      </c>
      <c r="E138" s="5" t="s">
        <v>24</v>
      </c>
      <c r="F138" s="5" t="s">
        <v>24</v>
      </c>
      <c r="G138" s="8" t="e">
        <f t="shared" si="15"/>
        <v>#VALUE!</v>
      </c>
      <c r="H138" s="22"/>
    </row>
    <row r="139" spans="2:8" ht="27" customHeight="1" x14ac:dyDescent="0.25">
      <c r="B139" s="20" t="s">
        <v>74</v>
      </c>
      <c r="C139" s="20"/>
      <c r="D139" s="3" t="s">
        <v>56</v>
      </c>
      <c r="E139" s="8" t="s">
        <v>75</v>
      </c>
      <c r="F139" s="8" t="s">
        <v>76</v>
      </c>
      <c r="G139" s="8">
        <f t="shared" si="15"/>
        <v>95.170771042769715</v>
      </c>
      <c r="H139" s="22" t="s">
        <v>59</v>
      </c>
    </row>
    <row r="140" spans="2:8" ht="28.5" customHeight="1" x14ac:dyDescent="0.25">
      <c r="B140" s="20"/>
      <c r="C140" s="20"/>
      <c r="D140" s="3" t="s">
        <v>18</v>
      </c>
      <c r="E140" s="8" t="s">
        <v>64</v>
      </c>
      <c r="F140" s="8" t="s">
        <v>64</v>
      </c>
      <c r="G140" s="8">
        <f t="shared" si="15"/>
        <v>100</v>
      </c>
      <c r="H140" s="22"/>
    </row>
    <row r="141" spans="2:8" ht="31.5" customHeight="1" x14ac:dyDescent="0.25">
      <c r="B141" s="20"/>
      <c r="C141" s="20"/>
      <c r="D141" s="3" t="s">
        <v>19</v>
      </c>
      <c r="E141" s="8" t="s">
        <v>77</v>
      </c>
      <c r="F141" s="8" t="s">
        <v>78</v>
      </c>
      <c r="G141" s="8">
        <f t="shared" si="15"/>
        <v>94.711285925269024</v>
      </c>
      <c r="H141" s="22"/>
    </row>
    <row r="142" spans="2:8" ht="25.5" customHeight="1" x14ac:dyDescent="0.25">
      <c r="B142" s="20"/>
      <c r="C142" s="20"/>
      <c r="D142" s="3" t="s">
        <v>20</v>
      </c>
      <c r="E142" s="8" t="s">
        <v>67</v>
      </c>
      <c r="F142" s="8" t="s">
        <v>68</v>
      </c>
      <c r="G142" s="8">
        <f t="shared" si="15"/>
        <v>99.35071682863466</v>
      </c>
      <c r="H142" s="22"/>
    </row>
    <row r="143" spans="2:8" ht="24" customHeight="1" x14ac:dyDescent="0.25">
      <c r="B143" s="20"/>
      <c r="C143" s="20"/>
      <c r="D143" s="3" t="s">
        <v>23</v>
      </c>
      <c r="E143" s="8" t="s">
        <v>38</v>
      </c>
      <c r="F143" s="8" t="s">
        <v>38</v>
      </c>
      <c r="G143" s="8">
        <v>0</v>
      </c>
      <c r="H143" s="22"/>
    </row>
    <row r="144" spans="2:8" ht="22.5" customHeight="1" x14ac:dyDescent="0.25">
      <c r="B144" s="20"/>
      <c r="C144" s="20"/>
      <c r="D144" s="3" t="s">
        <v>25</v>
      </c>
      <c r="E144" s="8" t="s">
        <v>38</v>
      </c>
      <c r="F144" s="8" t="s">
        <v>38</v>
      </c>
      <c r="G144" s="8">
        <v>0</v>
      </c>
      <c r="H144" s="22"/>
    </row>
    <row r="145" spans="2:8" ht="27" customHeight="1" x14ac:dyDescent="0.25">
      <c r="B145" s="20" t="s">
        <v>79</v>
      </c>
      <c r="C145" s="20"/>
      <c r="D145" s="3" t="s">
        <v>56</v>
      </c>
      <c r="E145" s="8" t="s">
        <v>80</v>
      </c>
      <c r="F145" s="8" t="s">
        <v>81</v>
      </c>
      <c r="G145" s="8">
        <f t="shared" si="15"/>
        <v>92.685328073615224</v>
      </c>
      <c r="H145" s="22" t="s">
        <v>59</v>
      </c>
    </row>
    <row r="146" spans="2:8" ht="27" customHeight="1" x14ac:dyDescent="0.25">
      <c r="B146" s="20"/>
      <c r="C146" s="20"/>
      <c r="D146" s="3" t="s">
        <v>18</v>
      </c>
      <c r="E146" s="8" t="s">
        <v>82</v>
      </c>
      <c r="F146" s="8" t="s">
        <v>82</v>
      </c>
      <c r="G146" s="8">
        <f t="shared" si="15"/>
        <v>100</v>
      </c>
      <c r="H146" s="22"/>
    </row>
    <row r="147" spans="2:8" ht="27" customHeight="1" x14ac:dyDescent="0.25">
      <c r="B147" s="20"/>
      <c r="C147" s="20"/>
      <c r="D147" s="3" t="s">
        <v>19</v>
      </c>
      <c r="E147" s="8" t="s">
        <v>83</v>
      </c>
      <c r="F147" s="8" t="s">
        <v>84</v>
      </c>
      <c r="G147" s="8">
        <f t="shared" si="15"/>
        <v>93.191141458592952</v>
      </c>
      <c r="H147" s="22"/>
    </row>
    <row r="148" spans="2:8" ht="27" customHeight="1" x14ac:dyDescent="0.25">
      <c r="B148" s="20"/>
      <c r="C148" s="20"/>
      <c r="D148" s="3" t="s">
        <v>20</v>
      </c>
      <c r="E148" s="8" t="s">
        <v>85</v>
      </c>
      <c r="F148" s="8" t="s">
        <v>86</v>
      </c>
      <c r="G148" s="8">
        <f t="shared" si="15"/>
        <v>99.891162379375771</v>
      </c>
      <c r="H148" s="22"/>
    </row>
    <row r="149" spans="2:8" ht="27" customHeight="1" x14ac:dyDescent="0.25">
      <c r="B149" s="20"/>
      <c r="C149" s="20"/>
      <c r="D149" s="3" t="s">
        <v>23</v>
      </c>
      <c r="E149" s="8" t="s">
        <v>48</v>
      </c>
      <c r="F149" s="8" t="s">
        <v>49</v>
      </c>
      <c r="G149" s="8">
        <f t="shared" si="15"/>
        <v>72.537219639556369</v>
      </c>
      <c r="H149" s="22"/>
    </row>
    <row r="150" spans="2:8" ht="27" customHeight="1" x14ac:dyDescent="0.25">
      <c r="B150" s="20"/>
      <c r="C150" s="20"/>
      <c r="D150" s="3" t="s">
        <v>25</v>
      </c>
      <c r="E150" s="8" t="s">
        <v>38</v>
      </c>
      <c r="F150" s="8" t="s">
        <v>38</v>
      </c>
      <c r="G150" s="8">
        <v>0</v>
      </c>
      <c r="H150" s="22"/>
    </row>
    <row r="151" spans="2:8" ht="27" customHeight="1" x14ac:dyDescent="0.25">
      <c r="B151" s="23" t="s">
        <v>87</v>
      </c>
      <c r="C151" s="23"/>
      <c r="D151" s="3" t="s">
        <v>56</v>
      </c>
      <c r="E151" s="8" t="s">
        <v>80</v>
      </c>
      <c r="F151" s="8" t="s">
        <v>81</v>
      </c>
      <c r="G151" s="8">
        <f t="shared" si="15"/>
        <v>92.685328073615224</v>
      </c>
      <c r="H151" s="22" t="s">
        <v>59</v>
      </c>
    </row>
    <row r="152" spans="2:8" ht="27" customHeight="1" x14ac:dyDescent="0.25">
      <c r="B152" s="23"/>
      <c r="C152" s="23"/>
      <c r="D152" s="3" t="s">
        <v>18</v>
      </c>
      <c r="E152" s="8" t="s">
        <v>82</v>
      </c>
      <c r="F152" s="8" t="s">
        <v>82</v>
      </c>
      <c r="G152" s="8">
        <f t="shared" si="15"/>
        <v>100</v>
      </c>
      <c r="H152" s="22"/>
    </row>
    <row r="153" spans="2:8" ht="27" customHeight="1" x14ac:dyDescent="0.25">
      <c r="B153" s="23"/>
      <c r="C153" s="23"/>
      <c r="D153" s="3" t="s">
        <v>19</v>
      </c>
      <c r="E153" s="8" t="s">
        <v>83</v>
      </c>
      <c r="F153" s="8" t="s">
        <v>84</v>
      </c>
      <c r="G153" s="8">
        <f t="shared" si="15"/>
        <v>93.191141458592952</v>
      </c>
      <c r="H153" s="22"/>
    </row>
    <row r="154" spans="2:8" ht="27" customHeight="1" x14ac:dyDescent="0.25">
      <c r="B154" s="23"/>
      <c r="C154" s="23"/>
      <c r="D154" s="3" t="s">
        <v>20</v>
      </c>
      <c r="E154" s="8" t="s">
        <v>85</v>
      </c>
      <c r="F154" s="8" t="s">
        <v>86</v>
      </c>
      <c r="G154" s="8">
        <f t="shared" si="15"/>
        <v>99.891162379375771</v>
      </c>
      <c r="H154" s="22"/>
    </row>
    <row r="155" spans="2:8" ht="27" customHeight="1" x14ac:dyDescent="0.25">
      <c r="B155" s="23"/>
      <c r="C155" s="23"/>
      <c r="D155" s="3" t="s">
        <v>23</v>
      </c>
      <c r="E155" s="8" t="s">
        <v>48</v>
      </c>
      <c r="F155" s="8" t="s">
        <v>49</v>
      </c>
      <c r="G155" s="8">
        <f t="shared" si="15"/>
        <v>72.537219639556369</v>
      </c>
      <c r="H155" s="22"/>
    </row>
    <row r="156" spans="2:8" ht="27" customHeight="1" x14ac:dyDescent="0.25">
      <c r="B156" s="23"/>
      <c r="C156" s="23"/>
      <c r="D156" s="3" t="s">
        <v>25</v>
      </c>
      <c r="E156" s="8" t="s">
        <v>38</v>
      </c>
      <c r="F156" s="8" t="s">
        <v>38</v>
      </c>
      <c r="G156" s="8">
        <v>0</v>
      </c>
      <c r="H156" s="22"/>
    </row>
  </sheetData>
  <mergeCells count="99">
    <mergeCell ref="B1:H1"/>
    <mergeCell ref="B2:H2"/>
    <mergeCell ref="B3:H3"/>
    <mergeCell ref="B5:H5"/>
    <mergeCell ref="B7:H7"/>
    <mergeCell ref="B8:H8"/>
    <mergeCell ref="B9:H9"/>
    <mergeCell ref="B10:H10"/>
    <mergeCell ref="B12:B13"/>
    <mergeCell ref="C12:C13"/>
    <mergeCell ref="D12:G12"/>
    <mergeCell ref="H12:H13"/>
    <mergeCell ref="B15:H15"/>
    <mergeCell ref="B16:H16"/>
    <mergeCell ref="B41:B46"/>
    <mergeCell ref="C41:D41"/>
    <mergeCell ref="H41:H46"/>
    <mergeCell ref="B29:B34"/>
    <mergeCell ref="C29:D29"/>
    <mergeCell ref="H29:H34"/>
    <mergeCell ref="B23:B28"/>
    <mergeCell ref="C23:D23"/>
    <mergeCell ref="H23:H28"/>
    <mergeCell ref="B17:B22"/>
    <mergeCell ref="C17:D17"/>
    <mergeCell ref="H17:H22"/>
    <mergeCell ref="C24:C28"/>
    <mergeCell ref="C30:C34"/>
    <mergeCell ref="C47:D47"/>
    <mergeCell ref="H47:H52"/>
    <mergeCell ref="B53:H53"/>
    <mergeCell ref="B54:B59"/>
    <mergeCell ref="C54:D54"/>
    <mergeCell ref="H54:H59"/>
    <mergeCell ref="B127:B132"/>
    <mergeCell ref="C127:D127"/>
    <mergeCell ref="H127:H132"/>
    <mergeCell ref="C128:C132"/>
    <mergeCell ref="B72:C77"/>
    <mergeCell ref="H72:H77"/>
    <mergeCell ref="B78:H78"/>
    <mergeCell ref="B115:B120"/>
    <mergeCell ref="C115:D115"/>
    <mergeCell ref="H115:H120"/>
    <mergeCell ref="C80:C84"/>
    <mergeCell ref="B109:B114"/>
    <mergeCell ref="C109:D109"/>
    <mergeCell ref="H109:H114"/>
    <mergeCell ref="C110:C114"/>
    <mergeCell ref="B85:B90"/>
    <mergeCell ref="B133:B138"/>
    <mergeCell ref="C133:D133"/>
    <mergeCell ref="H133:H138"/>
    <mergeCell ref="B139:C144"/>
    <mergeCell ref="H139:H144"/>
    <mergeCell ref="B145:C150"/>
    <mergeCell ref="H145:H150"/>
    <mergeCell ref="B151:C156"/>
    <mergeCell ref="H151:H156"/>
    <mergeCell ref="B35:B40"/>
    <mergeCell ref="C35:D35"/>
    <mergeCell ref="H35:H40"/>
    <mergeCell ref="C36:C40"/>
    <mergeCell ref="C42:C46"/>
    <mergeCell ref="C48:C52"/>
    <mergeCell ref="C55:C59"/>
    <mergeCell ref="C61:C65"/>
    <mergeCell ref="C116:C120"/>
    <mergeCell ref="B79:B84"/>
    <mergeCell ref="C79:D79"/>
    <mergeCell ref="H79:H84"/>
    <mergeCell ref="C122:C126"/>
    <mergeCell ref="C103:D103"/>
    <mergeCell ref="H103:H108"/>
    <mergeCell ref="C104:C108"/>
    <mergeCell ref="B97:B102"/>
    <mergeCell ref="C97:D97"/>
    <mergeCell ref="H97:H102"/>
    <mergeCell ref="C98:C102"/>
    <mergeCell ref="B121:B126"/>
    <mergeCell ref="C121:D121"/>
    <mergeCell ref="H121:H126"/>
    <mergeCell ref="B103:B108"/>
    <mergeCell ref="C18:C22"/>
    <mergeCell ref="C67:C71"/>
    <mergeCell ref="B91:B96"/>
    <mergeCell ref="C91:D91"/>
    <mergeCell ref="H91:H96"/>
    <mergeCell ref="C92:C96"/>
    <mergeCell ref="C85:D85"/>
    <mergeCell ref="H85:H90"/>
    <mergeCell ref="C86:C90"/>
    <mergeCell ref="B60:B65"/>
    <mergeCell ref="C60:D60"/>
    <mergeCell ref="H60:H65"/>
    <mergeCell ref="B66:B71"/>
    <mergeCell ref="C66:D66"/>
    <mergeCell ref="H66:H71"/>
    <mergeCell ref="B47:B52"/>
  </mergeCells>
  <pageMargins left="0.78740157480314965" right="0.78740157480314965" top="1.0629921259842521" bottom="1.0629921259842521" header="0.78740157480314965" footer="0.78740157480314965"/>
  <pageSetup paperSize="9" scale="52" fitToHeight="0" orientation="landscape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Рофе Марина Ивановна</cp:lastModifiedBy>
  <cp:lastPrinted>2024-04-03T03:59:32Z</cp:lastPrinted>
  <dcterms:created xsi:type="dcterms:W3CDTF">2021-04-12T14:52:46Z</dcterms:created>
  <dcterms:modified xsi:type="dcterms:W3CDTF">2024-04-03T03:59:40Z</dcterms:modified>
</cp:coreProperties>
</file>