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8800" windowHeight="11340" tabRatio="589"/>
  </bookViews>
  <sheets>
    <sheet name="Лист1" sheetId="1" r:id="rId1"/>
  </sheets>
  <definedNames>
    <definedName name="_xlnm._FilterDatabase" localSheetId="0" hidden="1">Лист1!$B$11:$M$307</definedName>
    <definedName name="_xlnm.Print_Titles" localSheetId="0">Лист1!$11:$11</definedName>
    <definedName name="_xlnm.Print_Area" localSheetId="0">Лист1!$A$1:$M$307</definedName>
  </definedNames>
  <calcPr calcId="162913" iterate="1"/>
</workbook>
</file>

<file path=xl/calcChain.xml><?xml version="1.0" encoding="utf-8"?>
<calcChain xmlns="http://schemas.openxmlformats.org/spreadsheetml/2006/main">
  <c r="L290" i="1" l="1"/>
  <c r="L288" i="1" s="1"/>
  <c r="K290" i="1"/>
  <c r="K302" i="1" s="1"/>
  <c r="L276" i="1"/>
  <c r="L282" i="1"/>
  <c r="L284" i="1"/>
  <c r="K284" i="1"/>
  <c r="K282" i="1" s="1"/>
  <c r="L278" i="1"/>
  <c r="K278" i="1"/>
  <c r="K276" i="1" s="1"/>
  <c r="K288" i="1" l="1"/>
  <c r="L302" i="1"/>
  <c r="L300" i="1" s="1"/>
  <c r="L252" i="1"/>
  <c r="L234" i="1"/>
  <c r="L228" i="1"/>
  <c r="L222" i="1"/>
  <c r="L216" i="1"/>
  <c r="F252" i="1"/>
  <c r="K240" i="1" l="1"/>
  <c r="K234" i="1"/>
  <c r="K228" i="1"/>
  <c r="K222" i="1"/>
  <c r="K216" i="1"/>
  <c r="K246" i="1"/>
  <c r="K300" i="1" l="1"/>
  <c r="J166" i="1"/>
  <c r="J162" i="1"/>
  <c r="J156" i="1"/>
  <c r="J150" i="1"/>
  <c r="J148" i="1"/>
  <c r="J144" i="1" s="1"/>
  <c r="J142" i="1"/>
  <c r="J138" i="1" s="1"/>
  <c r="J132" i="1"/>
  <c r="J130" i="1"/>
  <c r="J126" i="1" s="1"/>
  <c r="J120" i="1"/>
  <c r="J118" i="1"/>
  <c r="J114" i="1" s="1"/>
  <c r="J108" i="1"/>
  <c r="J106" i="1"/>
  <c r="J102" i="1" s="1"/>
  <c r="J100" i="1"/>
  <c r="J96" i="1"/>
  <c r="J94" i="1"/>
  <c r="J90" i="1" s="1"/>
  <c r="J88" i="1"/>
  <c r="J84" i="1" s="1"/>
  <c r="J82" i="1"/>
  <c r="J78" i="1" s="1"/>
  <c r="J76" i="1"/>
  <c r="J72" i="1" s="1"/>
  <c r="J70" i="1"/>
  <c r="J66" i="1" s="1"/>
  <c r="J60" i="1"/>
  <c r="J58" i="1"/>
  <c r="J54" i="1" s="1"/>
  <c r="J52" i="1"/>
  <c r="J48" i="1" s="1"/>
  <c r="J46" i="1"/>
  <c r="J42" i="1" s="1"/>
  <c r="J40" i="1"/>
  <c r="J36" i="1" s="1"/>
  <c r="J34" i="1"/>
  <c r="J30" i="1" s="1"/>
  <c r="J24" i="1"/>
  <c r="J18" i="1"/>
  <c r="J12" i="1"/>
  <c r="J304" i="1" l="1"/>
  <c r="J278" i="1"/>
  <c r="J302" i="1" s="1"/>
  <c r="J300" i="1" s="1"/>
  <c r="J290" i="1"/>
  <c r="J270" i="1"/>
  <c r="F270" i="1"/>
  <c r="J264" i="1"/>
  <c r="F264" i="1"/>
  <c r="J258" i="1"/>
  <c r="F258" i="1"/>
  <c r="J240" i="1"/>
  <c r="F240" i="1"/>
  <c r="J234" i="1"/>
  <c r="F234" i="1"/>
  <c r="F198" i="1"/>
  <c r="J228" i="1"/>
  <c r="F228" i="1"/>
  <c r="J222" i="1"/>
  <c r="F222" i="1"/>
  <c r="J216" i="1"/>
  <c r="F216" i="1"/>
  <c r="J210" i="1"/>
  <c r="F210" i="1"/>
  <c r="J204" i="1"/>
  <c r="F204" i="1"/>
  <c r="J198" i="1"/>
  <c r="J192" i="1"/>
  <c r="F192" i="1"/>
  <c r="J186" i="1"/>
  <c r="F186" i="1"/>
  <c r="J180" i="1"/>
  <c r="J174" i="1"/>
  <c r="J168" i="1"/>
  <c r="F246" i="1" l="1"/>
  <c r="J276" i="1" l="1"/>
  <c r="J246" i="1" l="1"/>
  <c r="J282" i="1" l="1"/>
  <c r="J294" i="1"/>
  <c r="J288" i="1" l="1"/>
</calcChain>
</file>

<file path=xl/sharedStrings.xml><?xml version="1.0" encoding="utf-8"?>
<sst xmlns="http://schemas.openxmlformats.org/spreadsheetml/2006/main" count="568" uniqueCount="107">
  <si>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</si>
  <si>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</si>
  <si>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</si>
  <si>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</si>
  <si>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</si>
  <si>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</si>
  <si>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</si>
  <si>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</si>
  <si>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</si>
  <si>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</si>
  <si>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</si>
  <si>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</si>
  <si>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</si>
  <si>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</si>
  <si>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</si>
  <si>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</si>
  <si>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</si>
  <si>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</si>
  <si>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</si>
  <si>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</si>
  <si>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</si>
  <si>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-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</si>
  <si>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</si>
  <si>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Погашение кредиторской залодженности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</si>
  <si>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</si>
  <si>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</si>
  <si>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</si>
  <si>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</si>
  <si>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</si>
  <si>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2023г.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</si>
  <si>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</si>
  <si>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>на 2023 год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</si>
  <si>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</si>
  <si>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2,4 км</t>
  </si>
  <si>
    <t>0,9 км</t>
  </si>
  <si>
    <t>0,4 км</t>
  </si>
  <si>
    <t>1,0 км</t>
  </si>
  <si>
    <t>Строительный контроль в части ГКУ НСО ТУАД</t>
  </si>
  <si>
    <t>Проектно-изыскательские работы в части ГКУ НСО ТУАД</t>
  </si>
  <si>
    <t>2023-2024</t>
  </si>
  <si>
    <t>нет (2023г.)</t>
  </si>
  <si>
    <t>2024г.</t>
  </si>
  <si>
    <t>мэрия г. Новосибирска</t>
  </si>
  <si>
    <t>Подготовительные работы в части ГКУ НСО ТУАД</t>
  </si>
  <si>
    <t>Приложение 3 к приказу</t>
  </si>
  <si>
    <t>Строительство тротуаров в рамках реконструкции участка а/д «73 км а/д "К-17р" - Верх-Ирмень» (с. Верх-Ирмень) в Ордынском районе</t>
  </si>
  <si>
    <t>Строительство тротуаров в рамках реконструкции участка а/д «Новосибирск - Тулинский» (п.Тулинский) в Новосибирском районе Новосибирской области.</t>
  </si>
  <si>
    <t>Строительство тротуаров в рамках реконструкции участка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</si>
  <si>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** объекты, реализация и финансирование которых предусмотрены в 2025-2026 годах с вводом в эксплуатацию в 2026 году</t>
  </si>
  <si>
    <t>Примечания:
* прогнозные значения сметной стоимости</t>
  </si>
  <si>
    <t>30 000*</t>
  </si>
  <si>
    <t>15 000*</t>
  </si>
  <si>
    <t>Строительство остановочного пункта в рамках реконструкции участка автодороги «Черепаново – Майский – 108 км а/д "Р-256"» (п. Майский) в Черепановском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</si>
  <si>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Витаминка) в Новосибирском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</si>
  <si>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ст.Мочище) в Новосибирском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</si>
  <si>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Кладбище) в Новосибирском районе Новосибирской области</t>
  </si>
  <si>
    <t>Устройство остановочного пункта в рамках реконструкции участка а/д «23 км а/д "Н-2141" - Локти (в гр. района)» (ст.Мочище) в Новосибирском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</si>
  <si>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25) в Татарском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</si>
  <si>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36) в Татарском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</si>
  <si>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48) в Татарском районе Новосибирской области</t>
  </si>
  <si>
    <t>Строительство остановочного пункта на а/д «Новосибирск – Кочки – Павлодар (в пред. РФ)» (км 73) в Ордынском районе Новосибирской области</t>
  </si>
  <si>
    <t>Строительство остановочного пункта в рамках реконструкции участка автодороги «1445 км а/д "М-51" - Алексеевка» (ООТ Алексеевка) в Новосибирском районе Новосибирской области</t>
  </si>
  <si>
    <t>20 000*</t>
  </si>
  <si>
    <t>25 000*</t>
  </si>
  <si>
    <t>116 000*</t>
  </si>
  <si>
    <t>24 000*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</si>
  <si>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</t>
  </si>
  <si>
    <t>Строительство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</si>
  <si>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8 000*</t>
  </si>
  <si>
    <t>18 785.2*</t>
  </si>
  <si>
    <t>180 000*</t>
  </si>
  <si>
    <t>2023-2025</t>
  </si>
  <si>
    <t>Светофорный объект типа Т-1 г. Новосибирск, ул. Кирова – ул. Грибоедова</t>
  </si>
  <si>
    <t>Светофорный объект типа Т-1 г. Новосибирск, ул. Бориса Богаткова – ул. Толстого (вблизи Октябрьского рынка)</t>
  </si>
  <si>
    <t xml:space="preserve">Светофорный объект типа Т-1 г. Новосибирск, ул. Бориса Богаткова - ул. Панфиловцев </t>
  </si>
  <si>
    <t>Светофорный объект типа Т-1 г. Новосибирск, ул. Петухова, 31 - ООТ Молкомбинат</t>
  </si>
  <si>
    <t>Светофорный объект типа Т-1 г. Новосибирск, ул. Первомайская, 72 - Стрелочная</t>
  </si>
  <si>
    <t>Светофорный объект типа Т-1 г. Новосибирск, ул. Первомайская, 204 - ул. Аксенова   ООТ "Электромеханический колледж"</t>
  </si>
  <si>
    <t>Светофорный объект типа Т-1 г. Новосибирск, ул. Первомайская, 170</t>
  </si>
  <si>
    <t>Светофорный объект типа Т-1 г. Новосибирск, ул. Красный проспект, 200</t>
  </si>
  <si>
    <t>Светофорный объект типа Т-1 г. Новосибирск, ул. Бердское шоссе (ул. Старое шоссе, 34) – ООТ "Дементьева"</t>
  </si>
  <si>
    <t>Светофорный объект типа Т-1 г. Новосибирск, ул. Одоевского, 1</t>
  </si>
  <si>
    <t>Светофорный объект типа Т-1 г. Новосибирск, ул. Одоевского, 2</t>
  </si>
  <si>
    <t>Светофорный объект типа Т-1 г. Новосибирск, ул. Одоевского, 6</t>
  </si>
  <si>
    <t>Светофорный объект типа Т-1 г. Новосибирск, ул. Одоевского, 30</t>
  </si>
  <si>
    <t>Светофорный объект типа Т-1 г. Новосибирск, ул. Карла Маркса, 3 к.2 - ТД "Галерея Фантазия"</t>
  </si>
  <si>
    <t xml:space="preserve">Светофорный объект типа Т-1 г. Новосибирск, ул. Мира, 14                                            </t>
  </si>
  <si>
    <t xml:space="preserve">Светофорный объект типа Т-1 г. Новосибирск, ул. Мира, 36                                            </t>
  </si>
  <si>
    <t>Светофорный объект типа Т-1 г. Новосибирск, ул. Титова – ул. Костычева</t>
  </si>
  <si>
    <t>Светофорный объект типа Т-1 г. Новосибирск, ул. Одоевского, 1/11 (1/12) – ул. Березовая ООТ "Медицинский центр"</t>
  </si>
  <si>
    <t>Светофорный объект типа Т-1 г. Новосибирск, ул. Кирова, 228 – ул. Автогенная</t>
  </si>
  <si>
    <t>Светофорный объект типа Т-1 г. Новосибирск, ул. Лаврентьева, 9</t>
  </si>
  <si>
    <t>Светофорный объект типа Т-1 г. Новосибирск, ул. Каменское шоссе – дорога без названия, 169/1 – ООТ «Поселок»</t>
  </si>
  <si>
    <t>Светофорный объект типа Т-1 г. Новосибирск, ул.Шевцовой, 1 (через ул. Колонды )</t>
  </si>
  <si>
    <t xml:space="preserve">Светофорный объект типа Т-1 г. Новосибирск, ул. Мясниковой, 8  ул. М. Немыткина  </t>
  </si>
  <si>
    <t>Светофорный объект типа Т-1 г. Новосибирск, ул. Объединения, 90 (ул.Объединения - ул.Столетова)</t>
  </si>
  <si>
    <t xml:space="preserve">Светофорный объект типа Т-1 г. Новосибирск, ул. Первомайская, 7  (ул. Первомайская - ул. Столичная)                                  </t>
  </si>
  <si>
    <t>Строительство светофорных объектов по городу Новосибирску</t>
  </si>
  <si>
    <t>27 шт.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</si>
  <si>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2023 год</t>
  </si>
  <si>
    <t>на 2024 год</t>
  </si>
  <si>
    <t>2025г.</t>
  </si>
  <si>
    <t>100 000*</t>
  </si>
  <si>
    <t>0,8 км</t>
  </si>
  <si>
    <t>на 2025 год</t>
  </si>
  <si>
    <t>Минтранса Новосибирской области</t>
  </si>
  <si>
    <t>от 27.03.2023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</si>
</sst>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0" fillId="0" borderId="0" xfId="0" applyNumberFormat="1" applyFill="1"/>
    <xf numFmtId="164" fontId="2" fillId="0" borderId="9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2" fillId="0" borderId="3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2" fillId="0" borderId="2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4"/>
  <sheetViews>
    <sheetView tabSelected="1" view="pageBreakPreview" zoomScale="55" zoomScaleNormal="80" zoomScaleSheetLayoutView="55" workbookViewId="0">
      <pane ySplit="11" topLeftCell="A279" activePane="bottomLeft" state="frozen"/>
      <selection pane="bottomLeft" activeCell="J4" sqref="J4:M4"/>
    </sheetView>
  </sheetViews>
  <sheetFormatPr defaultColWidth="8.85546875" defaultRowHeight="15" x14ac:dyDescent="0.25"/>
  <cols>
    <col min="1" max="1" width="23.28515625" style="1" customWidth="1"/>
    <col min="2" max="2" width="33.7109375" style="1" customWidth="1"/>
    <col min="3" max="3" width="10.85546875" style="1" customWidth="1"/>
    <col min="4" max="5" width="14.28515625" style="1" customWidth="1"/>
    <col min="6" max="6" width="18" style="1" customWidth="1"/>
    <col min="7" max="7" width="15.5703125" style="1" customWidth="1"/>
    <col min="8" max="8" width="14.28515625" style="1" customWidth="1"/>
    <col min="9" max="9" width="24.7109375" style="2" customWidth="1"/>
    <col min="10" max="12" width="16.28515625" style="4" customWidth="1"/>
    <col min="13" max="13" width="18.7109375" style="1" customWidth="1"/>
    <col min="14" max="14" width="22" style="1" customWidth="1"/>
    <col min="15" max="15" width="23.140625" style="1" customWidth="1"/>
    <col min="16" max="16" width="20.140625" style="1" customWidth="1"/>
    <col min="17" max="16384" width="8.85546875" style="1"/>
  </cols>
  <sheetData>
    <row r="1" spans="1:15" ht="27" customHeight="1" x14ac:dyDescent="0.25">
      <c r="J1" s="56" t="s">
        <v>44</v>
      </c>
      <c r="K1" s="56"/>
      <c r="L1" s="56"/>
      <c r="M1" s="56"/>
    </row>
    <row r="2" spans="1:15" ht="27" customHeight="1" x14ac:dyDescent="0.25">
      <c r="J2" s="38"/>
      <c r="K2" s="38"/>
      <c r="L2" s="38"/>
      <c r="M2" s="39" t="s">
        <v>105</v>
      </c>
    </row>
    <row r="3" spans="1:15" ht="27" customHeight="1" x14ac:dyDescent="0.25">
      <c r="J3" s="38"/>
      <c r="K3" s="38"/>
      <c r="L3" s="38"/>
      <c r="M3" s="39" t="s">
        <v>106</v>
      </c>
    </row>
    <row r="4" spans="1:15" ht="27" customHeight="1" x14ac:dyDescent="0.25">
      <c r="J4" s="56" t="s">
        <v>16</v>
      </c>
      <c r="K4" s="56"/>
      <c r="L4" s="56"/>
      <c r="M4" s="56"/>
    </row>
    <row r="5" spans="1:15" ht="37.5" customHeight="1" x14ac:dyDescent="0.25">
      <c r="A5" s="101" t="s">
        <v>99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5" x14ac:dyDescent="0.25">
      <c r="B6" s="5"/>
      <c r="C6" s="5"/>
      <c r="D6" s="5"/>
      <c r="E6" s="5"/>
      <c r="F6" s="5"/>
      <c r="G6" s="5"/>
      <c r="H6" s="5"/>
      <c r="I6" s="6"/>
      <c r="J6" s="7"/>
      <c r="K6" s="7"/>
      <c r="L6" s="7"/>
      <c r="M6" s="5"/>
    </row>
    <row r="7" spans="1:15" ht="15.75" customHeight="1" x14ac:dyDescent="0.25">
      <c r="A7" s="100" t="s">
        <v>0</v>
      </c>
      <c r="B7" s="100" t="s">
        <v>1</v>
      </c>
      <c r="C7" s="100" t="s">
        <v>2</v>
      </c>
      <c r="D7" s="100" t="s">
        <v>3</v>
      </c>
      <c r="E7" s="100" t="s">
        <v>19</v>
      </c>
      <c r="F7" s="100" t="s">
        <v>15</v>
      </c>
      <c r="G7" s="100" t="s">
        <v>4</v>
      </c>
      <c r="H7" s="100" t="s">
        <v>13</v>
      </c>
      <c r="I7" s="100" t="s">
        <v>5</v>
      </c>
      <c r="J7" s="102" t="s">
        <v>14</v>
      </c>
      <c r="K7" s="103"/>
      <c r="L7" s="104"/>
      <c r="M7" s="100" t="s">
        <v>6</v>
      </c>
    </row>
    <row r="8" spans="1:15" ht="24.75" customHeigh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5"/>
      <c r="K8" s="106"/>
      <c r="L8" s="107"/>
      <c r="M8" s="100"/>
    </row>
    <row r="9" spans="1:15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 t="s">
        <v>31</v>
      </c>
      <c r="K9" s="100" t="s">
        <v>100</v>
      </c>
      <c r="L9" s="100" t="s">
        <v>104</v>
      </c>
      <c r="M9" s="100"/>
    </row>
    <row r="10" spans="1:15" ht="19.5" customHeight="1" x14ac:dyDescent="0.25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15" ht="15.75" thickBot="1" x14ac:dyDescent="0.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</row>
    <row r="12" spans="1:15" ht="17.25" customHeight="1" x14ac:dyDescent="0.25">
      <c r="A12" s="97" t="s">
        <v>22</v>
      </c>
      <c r="B12" s="78" t="s">
        <v>72</v>
      </c>
      <c r="C12" s="52">
        <v>2023</v>
      </c>
      <c r="D12" s="52">
        <v>2023</v>
      </c>
      <c r="E12" s="53" t="s">
        <v>40</v>
      </c>
      <c r="F12" s="54">
        <v>3500</v>
      </c>
      <c r="G12" s="54" t="s">
        <v>17</v>
      </c>
      <c r="H12" s="54">
        <v>3500</v>
      </c>
      <c r="I12" s="31" t="s">
        <v>24</v>
      </c>
      <c r="J12" s="32">
        <f>SUM(J14:J17)</f>
        <v>3500</v>
      </c>
      <c r="K12" s="32"/>
      <c r="L12" s="32"/>
      <c r="M12" s="55" t="s">
        <v>42</v>
      </c>
      <c r="N12" s="11"/>
      <c r="O12" s="11"/>
    </row>
    <row r="13" spans="1:15" ht="17.25" customHeight="1" x14ac:dyDescent="0.25">
      <c r="A13" s="98"/>
      <c r="B13" s="40"/>
      <c r="C13" s="41"/>
      <c r="D13" s="41"/>
      <c r="E13" s="42"/>
      <c r="F13" s="43"/>
      <c r="G13" s="43"/>
      <c r="H13" s="43"/>
      <c r="I13" s="27" t="s">
        <v>25</v>
      </c>
      <c r="J13" s="10"/>
      <c r="K13" s="10"/>
      <c r="L13" s="10"/>
      <c r="M13" s="44"/>
      <c r="N13" s="11"/>
      <c r="O13" s="11"/>
    </row>
    <row r="14" spans="1:15" ht="17.25" customHeight="1" x14ac:dyDescent="0.25">
      <c r="A14" s="98"/>
      <c r="B14" s="40"/>
      <c r="C14" s="41"/>
      <c r="D14" s="41"/>
      <c r="E14" s="42"/>
      <c r="F14" s="43"/>
      <c r="G14" s="43"/>
      <c r="H14" s="43"/>
      <c r="I14" s="27" t="s">
        <v>26</v>
      </c>
      <c r="J14" s="10"/>
      <c r="K14" s="10"/>
      <c r="L14" s="10"/>
      <c r="M14" s="44"/>
      <c r="N14" s="11"/>
      <c r="O14" s="11"/>
    </row>
    <row r="15" spans="1:15" ht="17.25" customHeight="1" x14ac:dyDescent="0.25">
      <c r="A15" s="98"/>
      <c r="B15" s="40"/>
      <c r="C15" s="41"/>
      <c r="D15" s="41"/>
      <c r="E15" s="42"/>
      <c r="F15" s="43"/>
      <c r="G15" s="43"/>
      <c r="H15" s="43"/>
      <c r="I15" s="27" t="s">
        <v>27</v>
      </c>
      <c r="J15" s="10"/>
      <c r="K15" s="10"/>
      <c r="L15" s="10"/>
      <c r="M15" s="44"/>
      <c r="N15" s="11"/>
      <c r="O15" s="11"/>
    </row>
    <row r="16" spans="1:15" ht="17.25" customHeight="1" x14ac:dyDescent="0.25">
      <c r="A16" s="98"/>
      <c r="B16" s="40"/>
      <c r="C16" s="41"/>
      <c r="D16" s="41"/>
      <c r="E16" s="42"/>
      <c r="F16" s="43"/>
      <c r="G16" s="43"/>
      <c r="H16" s="43"/>
      <c r="I16" s="27" t="s">
        <v>28</v>
      </c>
      <c r="J16" s="10">
        <v>3500</v>
      </c>
      <c r="K16" s="10"/>
      <c r="L16" s="10"/>
      <c r="M16" s="44"/>
      <c r="N16" s="11"/>
      <c r="O16" s="11"/>
    </row>
    <row r="17" spans="1:15" ht="17.25" customHeight="1" x14ac:dyDescent="0.25">
      <c r="A17" s="98"/>
      <c r="B17" s="40"/>
      <c r="C17" s="41"/>
      <c r="D17" s="41"/>
      <c r="E17" s="42"/>
      <c r="F17" s="43"/>
      <c r="G17" s="43"/>
      <c r="H17" s="43"/>
      <c r="I17" s="27" t="s">
        <v>12</v>
      </c>
      <c r="J17" s="10"/>
      <c r="K17" s="10"/>
      <c r="L17" s="10"/>
      <c r="M17" s="44"/>
      <c r="N17" s="11"/>
      <c r="O17" s="11"/>
    </row>
    <row r="18" spans="1:15" ht="17.25" customHeight="1" x14ac:dyDescent="0.25">
      <c r="A18" s="98"/>
      <c r="B18" s="40" t="s">
        <v>73</v>
      </c>
      <c r="C18" s="41">
        <v>2023</v>
      </c>
      <c r="D18" s="41">
        <v>2023</v>
      </c>
      <c r="E18" s="42" t="s">
        <v>40</v>
      </c>
      <c r="F18" s="43">
        <v>3500</v>
      </c>
      <c r="G18" s="43" t="s">
        <v>17</v>
      </c>
      <c r="H18" s="43">
        <v>3500</v>
      </c>
      <c r="I18" s="27" t="s">
        <v>24</v>
      </c>
      <c r="J18" s="10">
        <f>SUM(J20:J23)</f>
        <v>3500</v>
      </c>
      <c r="K18" s="10"/>
      <c r="L18" s="10"/>
      <c r="M18" s="44" t="s">
        <v>42</v>
      </c>
      <c r="N18" s="11"/>
      <c r="O18" s="11"/>
    </row>
    <row r="19" spans="1:15" ht="17.25" customHeight="1" x14ac:dyDescent="0.25">
      <c r="A19" s="98"/>
      <c r="B19" s="40"/>
      <c r="C19" s="41"/>
      <c r="D19" s="41"/>
      <c r="E19" s="42"/>
      <c r="F19" s="43"/>
      <c r="G19" s="43"/>
      <c r="H19" s="43"/>
      <c r="I19" s="27" t="s">
        <v>25</v>
      </c>
      <c r="J19" s="10"/>
      <c r="K19" s="10"/>
      <c r="L19" s="10"/>
      <c r="M19" s="44"/>
      <c r="N19" s="11"/>
      <c r="O19" s="11"/>
    </row>
    <row r="20" spans="1:15" ht="17.25" customHeight="1" x14ac:dyDescent="0.25">
      <c r="A20" s="98"/>
      <c r="B20" s="40"/>
      <c r="C20" s="41"/>
      <c r="D20" s="41"/>
      <c r="E20" s="42"/>
      <c r="F20" s="43"/>
      <c r="G20" s="43"/>
      <c r="H20" s="43"/>
      <c r="I20" s="27" t="s">
        <v>26</v>
      </c>
      <c r="J20" s="10"/>
      <c r="K20" s="10"/>
      <c r="L20" s="10"/>
      <c r="M20" s="44"/>
      <c r="N20" s="11"/>
      <c r="O20" s="11"/>
    </row>
    <row r="21" spans="1:15" ht="17.25" customHeight="1" x14ac:dyDescent="0.25">
      <c r="A21" s="98"/>
      <c r="B21" s="40"/>
      <c r="C21" s="41"/>
      <c r="D21" s="41"/>
      <c r="E21" s="42"/>
      <c r="F21" s="43"/>
      <c r="G21" s="43"/>
      <c r="H21" s="43"/>
      <c r="I21" s="27" t="s">
        <v>27</v>
      </c>
      <c r="J21" s="10"/>
      <c r="K21" s="10"/>
      <c r="L21" s="10"/>
      <c r="M21" s="44"/>
      <c r="N21" s="11"/>
      <c r="O21" s="11"/>
    </row>
    <row r="22" spans="1:15" ht="17.25" customHeight="1" x14ac:dyDescent="0.25">
      <c r="A22" s="98"/>
      <c r="B22" s="40"/>
      <c r="C22" s="41"/>
      <c r="D22" s="41"/>
      <c r="E22" s="42"/>
      <c r="F22" s="43"/>
      <c r="G22" s="43"/>
      <c r="H22" s="43"/>
      <c r="I22" s="27" t="s">
        <v>28</v>
      </c>
      <c r="J22" s="10">
        <v>3500</v>
      </c>
      <c r="K22" s="10"/>
      <c r="L22" s="10"/>
      <c r="M22" s="44"/>
      <c r="N22" s="11"/>
      <c r="O22" s="11"/>
    </row>
    <row r="23" spans="1:15" ht="17.25" customHeight="1" x14ac:dyDescent="0.25">
      <c r="A23" s="98"/>
      <c r="B23" s="40"/>
      <c r="C23" s="41"/>
      <c r="D23" s="41"/>
      <c r="E23" s="42"/>
      <c r="F23" s="43"/>
      <c r="G23" s="43"/>
      <c r="H23" s="43"/>
      <c r="I23" s="27" t="s">
        <v>12</v>
      </c>
      <c r="J23" s="10"/>
      <c r="K23" s="10"/>
      <c r="L23" s="10"/>
      <c r="M23" s="44"/>
      <c r="N23" s="11"/>
      <c r="O23" s="11"/>
    </row>
    <row r="24" spans="1:15" ht="17.25" customHeight="1" x14ac:dyDescent="0.25">
      <c r="A24" s="98"/>
      <c r="B24" s="40" t="s">
        <v>74</v>
      </c>
      <c r="C24" s="41">
        <v>2023</v>
      </c>
      <c r="D24" s="41">
        <v>2023</v>
      </c>
      <c r="E24" s="42" t="s">
        <v>40</v>
      </c>
      <c r="F24" s="43">
        <v>3500</v>
      </c>
      <c r="G24" s="43" t="s">
        <v>17</v>
      </c>
      <c r="H24" s="43">
        <v>4000</v>
      </c>
      <c r="I24" s="27" t="s">
        <v>24</v>
      </c>
      <c r="J24" s="10">
        <f>SUM(J26:J29)</f>
        <v>3500</v>
      </c>
      <c r="K24" s="10"/>
      <c r="L24" s="10"/>
      <c r="M24" s="44" t="s">
        <v>42</v>
      </c>
      <c r="N24" s="11"/>
      <c r="O24" s="11"/>
    </row>
    <row r="25" spans="1:15" ht="17.25" customHeight="1" x14ac:dyDescent="0.25">
      <c r="A25" s="98"/>
      <c r="B25" s="40"/>
      <c r="C25" s="41"/>
      <c r="D25" s="41"/>
      <c r="E25" s="42"/>
      <c r="F25" s="43"/>
      <c r="G25" s="43"/>
      <c r="H25" s="43"/>
      <c r="I25" s="27" t="s">
        <v>25</v>
      </c>
      <c r="J25" s="10"/>
      <c r="K25" s="10"/>
      <c r="L25" s="10"/>
      <c r="M25" s="44"/>
      <c r="N25" s="11"/>
      <c r="O25" s="11"/>
    </row>
    <row r="26" spans="1:15" ht="17.25" customHeight="1" x14ac:dyDescent="0.25">
      <c r="A26" s="98"/>
      <c r="B26" s="40"/>
      <c r="C26" s="41"/>
      <c r="D26" s="41"/>
      <c r="E26" s="42"/>
      <c r="F26" s="43"/>
      <c r="G26" s="43"/>
      <c r="H26" s="43"/>
      <c r="I26" s="27" t="s">
        <v>26</v>
      </c>
      <c r="J26" s="10"/>
      <c r="K26" s="10"/>
      <c r="L26" s="10"/>
      <c r="M26" s="44"/>
      <c r="N26" s="11"/>
      <c r="O26" s="11"/>
    </row>
    <row r="27" spans="1:15" ht="17.25" customHeight="1" x14ac:dyDescent="0.25">
      <c r="A27" s="98"/>
      <c r="B27" s="40"/>
      <c r="C27" s="41"/>
      <c r="D27" s="41"/>
      <c r="E27" s="42"/>
      <c r="F27" s="43"/>
      <c r="G27" s="43"/>
      <c r="H27" s="43"/>
      <c r="I27" s="27" t="s">
        <v>27</v>
      </c>
      <c r="J27" s="10"/>
      <c r="K27" s="10"/>
      <c r="L27" s="10"/>
      <c r="M27" s="44"/>
      <c r="N27" s="11"/>
      <c r="O27" s="11"/>
    </row>
    <row r="28" spans="1:15" ht="17.25" customHeight="1" x14ac:dyDescent="0.25">
      <c r="A28" s="98"/>
      <c r="B28" s="40"/>
      <c r="C28" s="41"/>
      <c r="D28" s="41"/>
      <c r="E28" s="42"/>
      <c r="F28" s="43"/>
      <c r="G28" s="43"/>
      <c r="H28" s="43"/>
      <c r="I28" s="27" t="s">
        <v>28</v>
      </c>
      <c r="J28" s="10">
        <v>3500</v>
      </c>
      <c r="K28" s="10"/>
      <c r="L28" s="10"/>
      <c r="M28" s="44"/>
      <c r="N28" s="11"/>
      <c r="O28" s="11"/>
    </row>
    <row r="29" spans="1:15" ht="17.25" customHeight="1" x14ac:dyDescent="0.25">
      <c r="A29" s="98"/>
      <c r="B29" s="40"/>
      <c r="C29" s="41"/>
      <c r="D29" s="41"/>
      <c r="E29" s="42"/>
      <c r="F29" s="43"/>
      <c r="G29" s="43"/>
      <c r="H29" s="43"/>
      <c r="I29" s="27" t="s">
        <v>12</v>
      </c>
      <c r="J29" s="10"/>
      <c r="K29" s="10"/>
      <c r="L29" s="10"/>
      <c r="M29" s="44"/>
      <c r="N29" s="11"/>
      <c r="O29" s="11"/>
    </row>
    <row r="30" spans="1:15" ht="17.25" customHeight="1" x14ac:dyDescent="0.25">
      <c r="A30" s="98"/>
      <c r="B30" s="40" t="s">
        <v>75</v>
      </c>
      <c r="C30" s="41">
        <v>2023</v>
      </c>
      <c r="D30" s="41">
        <v>2023</v>
      </c>
      <c r="E30" s="42" t="s">
        <v>40</v>
      </c>
      <c r="F30" s="43">
        <v>2500</v>
      </c>
      <c r="G30" s="43" t="s">
        <v>17</v>
      </c>
      <c r="H30" s="43">
        <v>2500</v>
      </c>
      <c r="I30" s="27" t="s">
        <v>24</v>
      </c>
      <c r="J30" s="10">
        <f>SUM(J32:J35)</f>
        <v>2500</v>
      </c>
      <c r="K30" s="10"/>
      <c r="L30" s="10"/>
      <c r="M30" s="44" t="s">
        <v>42</v>
      </c>
      <c r="N30" s="11"/>
      <c r="O30" s="11"/>
    </row>
    <row r="31" spans="1:15" ht="17.25" customHeight="1" x14ac:dyDescent="0.25">
      <c r="A31" s="98"/>
      <c r="B31" s="40"/>
      <c r="C31" s="41"/>
      <c r="D31" s="41"/>
      <c r="E31" s="42"/>
      <c r="F31" s="43"/>
      <c r="G31" s="43"/>
      <c r="H31" s="43"/>
      <c r="I31" s="27" t="s">
        <v>25</v>
      </c>
      <c r="J31" s="10"/>
      <c r="K31" s="10"/>
      <c r="L31" s="10"/>
      <c r="M31" s="44"/>
      <c r="N31" s="11"/>
      <c r="O31" s="11"/>
    </row>
    <row r="32" spans="1:15" ht="17.25" customHeight="1" x14ac:dyDescent="0.25">
      <c r="A32" s="98"/>
      <c r="B32" s="40"/>
      <c r="C32" s="41"/>
      <c r="D32" s="41"/>
      <c r="E32" s="42"/>
      <c r="F32" s="43"/>
      <c r="G32" s="43"/>
      <c r="H32" s="43"/>
      <c r="I32" s="27" t="s">
        <v>26</v>
      </c>
      <c r="J32" s="10"/>
      <c r="K32" s="10"/>
      <c r="L32" s="10"/>
      <c r="M32" s="44"/>
      <c r="N32" s="11"/>
      <c r="O32" s="11"/>
    </row>
    <row r="33" spans="1:15" ht="17.25" customHeight="1" x14ac:dyDescent="0.25">
      <c r="A33" s="98"/>
      <c r="B33" s="40"/>
      <c r="C33" s="41"/>
      <c r="D33" s="41"/>
      <c r="E33" s="42"/>
      <c r="F33" s="43"/>
      <c r="G33" s="43"/>
      <c r="H33" s="43"/>
      <c r="I33" s="27" t="s">
        <v>27</v>
      </c>
      <c r="J33" s="10"/>
      <c r="K33" s="10"/>
      <c r="L33" s="10"/>
      <c r="M33" s="44"/>
      <c r="N33" s="11"/>
      <c r="O33" s="11"/>
    </row>
    <row r="34" spans="1:15" ht="17.25" customHeight="1" x14ac:dyDescent="0.25">
      <c r="A34" s="98"/>
      <c r="B34" s="40"/>
      <c r="C34" s="41"/>
      <c r="D34" s="41"/>
      <c r="E34" s="42"/>
      <c r="F34" s="43"/>
      <c r="G34" s="43"/>
      <c r="H34" s="43"/>
      <c r="I34" s="27" t="s">
        <v>28</v>
      </c>
      <c r="J34" s="10">
        <f>F30</f>
        <v>2500</v>
      </c>
      <c r="K34" s="10"/>
      <c r="L34" s="10"/>
      <c r="M34" s="44"/>
      <c r="N34" s="11"/>
      <c r="O34" s="11"/>
    </row>
    <row r="35" spans="1:15" ht="17.25" customHeight="1" x14ac:dyDescent="0.25">
      <c r="A35" s="98"/>
      <c r="B35" s="40"/>
      <c r="C35" s="41"/>
      <c r="D35" s="41"/>
      <c r="E35" s="42"/>
      <c r="F35" s="43"/>
      <c r="G35" s="43"/>
      <c r="H35" s="43"/>
      <c r="I35" s="27" t="s">
        <v>12</v>
      </c>
      <c r="J35" s="10"/>
      <c r="K35" s="10"/>
      <c r="L35" s="10"/>
      <c r="M35" s="44"/>
      <c r="N35" s="11"/>
      <c r="O35" s="11"/>
    </row>
    <row r="36" spans="1:15" ht="17.25" customHeight="1" x14ac:dyDescent="0.25">
      <c r="A36" s="98"/>
      <c r="B36" s="40" t="s">
        <v>76</v>
      </c>
      <c r="C36" s="41">
        <v>2023</v>
      </c>
      <c r="D36" s="41">
        <v>2023</v>
      </c>
      <c r="E36" s="42" t="s">
        <v>40</v>
      </c>
      <c r="F36" s="43">
        <v>2500</v>
      </c>
      <c r="G36" s="43" t="s">
        <v>17</v>
      </c>
      <c r="H36" s="43">
        <v>2500</v>
      </c>
      <c r="I36" s="27" t="s">
        <v>24</v>
      </c>
      <c r="J36" s="10">
        <f>SUM(J38:J41)</f>
        <v>2500</v>
      </c>
      <c r="K36" s="10"/>
      <c r="L36" s="10"/>
      <c r="M36" s="44" t="s">
        <v>42</v>
      </c>
      <c r="N36" s="11"/>
      <c r="O36" s="11"/>
    </row>
    <row r="37" spans="1:15" ht="17.25" customHeight="1" x14ac:dyDescent="0.25">
      <c r="A37" s="98"/>
      <c r="B37" s="40"/>
      <c r="C37" s="41"/>
      <c r="D37" s="41"/>
      <c r="E37" s="42"/>
      <c r="F37" s="43"/>
      <c r="G37" s="43"/>
      <c r="H37" s="43"/>
      <c r="I37" s="27" t="s">
        <v>25</v>
      </c>
      <c r="J37" s="10"/>
      <c r="K37" s="10"/>
      <c r="L37" s="10"/>
      <c r="M37" s="44"/>
      <c r="N37" s="11"/>
      <c r="O37" s="11"/>
    </row>
    <row r="38" spans="1:15" ht="17.25" customHeight="1" x14ac:dyDescent="0.25">
      <c r="A38" s="98"/>
      <c r="B38" s="40"/>
      <c r="C38" s="41"/>
      <c r="D38" s="41"/>
      <c r="E38" s="42"/>
      <c r="F38" s="43"/>
      <c r="G38" s="43"/>
      <c r="H38" s="43"/>
      <c r="I38" s="27" t="s">
        <v>26</v>
      </c>
      <c r="J38" s="10"/>
      <c r="K38" s="10"/>
      <c r="L38" s="10"/>
      <c r="M38" s="44"/>
      <c r="N38" s="11"/>
      <c r="O38" s="11"/>
    </row>
    <row r="39" spans="1:15" ht="17.25" customHeight="1" x14ac:dyDescent="0.25">
      <c r="A39" s="98"/>
      <c r="B39" s="40"/>
      <c r="C39" s="41"/>
      <c r="D39" s="41"/>
      <c r="E39" s="42"/>
      <c r="F39" s="43"/>
      <c r="G39" s="43"/>
      <c r="H39" s="43"/>
      <c r="I39" s="27" t="s">
        <v>27</v>
      </c>
      <c r="J39" s="10"/>
      <c r="K39" s="10"/>
      <c r="L39" s="10"/>
      <c r="M39" s="44"/>
      <c r="N39" s="11"/>
      <c r="O39" s="11"/>
    </row>
    <row r="40" spans="1:15" ht="17.25" customHeight="1" x14ac:dyDescent="0.25">
      <c r="A40" s="98"/>
      <c r="B40" s="40"/>
      <c r="C40" s="41"/>
      <c r="D40" s="41"/>
      <c r="E40" s="42"/>
      <c r="F40" s="43"/>
      <c r="G40" s="43"/>
      <c r="H40" s="43"/>
      <c r="I40" s="27" t="s">
        <v>28</v>
      </c>
      <c r="J40" s="10">
        <f>F36</f>
        <v>2500</v>
      </c>
      <c r="K40" s="10"/>
      <c r="L40" s="10"/>
      <c r="M40" s="44"/>
      <c r="N40" s="11"/>
      <c r="O40" s="11"/>
    </row>
    <row r="41" spans="1:15" ht="17.25" customHeight="1" x14ac:dyDescent="0.25">
      <c r="A41" s="98"/>
      <c r="B41" s="40"/>
      <c r="C41" s="41"/>
      <c r="D41" s="41"/>
      <c r="E41" s="42"/>
      <c r="F41" s="43"/>
      <c r="G41" s="43"/>
      <c r="H41" s="43"/>
      <c r="I41" s="27" t="s">
        <v>12</v>
      </c>
      <c r="J41" s="10"/>
      <c r="K41" s="10"/>
      <c r="L41" s="10"/>
      <c r="M41" s="44"/>
      <c r="N41" s="11"/>
      <c r="O41" s="11"/>
    </row>
    <row r="42" spans="1:15" ht="17.25" customHeight="1" x14ac:dyDescent="0.25">
      <c r="A42" s="98"/>
      <c r="B42" s="40" t="s">
        <v>77</v>
      </c>
      <c r="C42" s="41">
        <v>2023</v>
      </c>
      <c r="D42" s="41">
        <v>2023</v>
      </c>
      <c r="E42" s="42" t="s">
        <v>40</v>
      </c>
      <c r="F42" s="43">
        <v>2500</v>
      </c>
      <c r="G42" s="43" t="s">
        <v>17</v>
      </c>
      <c r="H42" s="43">
        <v>2500</v>
      </c>
      <c r="I42" s="27" t="s">
        <v>24</v>
      </c>
      <c r="J42" s="10">
        <f>SUM(J44:J47)</f>
        <v>2500</v>
      </c>
      <c r="K42" s="10"/>
      <c r="L42" s="10"/>
      <c r="M42" s="44" t="s">
        <v>42</v>
      </c>
      <c r="N42" s="11"/>
      <c r="O42" s="11"/>
    </row>
    <row r="43" spans="1:15" ht="17.25" customHeight="1" x14ac:dyDescent="0.25">
      <c r="A43" s="98"/>
      <c r="B43" s="40"/>
      <c r="C43" s="41"/>
      <c r="D43" s="41"/>
      <c r="E43" s="42"/>
      <c r="F43" s="43"/>
      <c r="G43" s="43"/>
      <c r="H43" s="43"/>
      <c r="I43" s="27" t="s">
        <v>25</v>
      </c>
      <c r="J43" s="10"/>
      <c r="K43" s="10"/>
      <c r="L43" s="10"/>
      <c r="M43" s="44"/>
      <c r="N43" s="11"/>
      <c r="O43" s="11"/>
    </row>
    <row r="44" spans="1:15" ht="17.25" customHeight="1" x14ac:dyDescent="0.25">
      <c r="A44" s="98"/>
      <c r="B44" s="40"/>
      <c r="C44" s="41"/>
      <c r="D44" s="41"/>
      <c r="E44" s="42"/>
      <c r="F44" s="43"/>
      <c r="G44" s="43"/>
      <c r="H44" s="43"/>
      <c r="I44" s="27" t="s">
        <v>26</v>
      </c>
      <c r="J44" s="10"/>
      <c r="K44" s="10"/>
      <c r="L44" s="10"/>
      <c r="M44" s="44"/>
      <c r="N44" s="11"/>
      <c r="O44" s="11"/>
    </row>
    <row r="45" spans="1:15" ht="17.25" customHeight="1" x14ac:dyDescent="0.25">
      <c r="A45" s="98"/>
      <c r="B45" s="40"/>
      <c r="C45" s="41"/>
      <c r="D45" s="41"/>
      <c r="E45" s="42"/>
      <c r="F45" s="43"/>
      <c r="G45" s="43"/>
      <c r="H45" s="43"/>
      <c r="I45" s="27" t="s">
        <v>27</v>
      </c>
      <c r="J45" s="10"/>
      <c r="K45" s="10"/>
      <c r="L45" s="10"/>
      <c r="M45" s="44"/>
      <c r="N45" s="11"/>
      <c r="O45" s="11"/>
    </row>
    <row r="46" spans="1:15" ht="17.25" customHeight="1" x14ac:dyDescent="0.25">
      <c r="A46" s="98"/>
      <c r="B46" s="40"/>
      <c r="C46" s="41"/>
      <c r="D46" s="41"/>
      <c r="E46" s="42"/>
      <c r="F46" s="43"/>
      <c r="G46" s="43"/>
      <c r="H46" s="43"/>
      <c r="I46" s="27" t="s">
        <v>28</v>
      </c>
      <c r="J46" s="10">
        <f>F42</f>
        <v>2500</v>
      </c>
      <c r="K46" s="10"/>
      <c r="L46" s="10"/>
      <c r="M46" s="44"/>
      <c r="N46" s="11"/>
      <c r="O46" s="11"/>
    </row>
    <row r="47" spans="1:15" ht="17.25" customHeight="1" x14ac:dyDescent="0.25">
      <c r="A47" s="98"/>
      <c r="B47" s="40"/>
      <c r="C47" s="41"/>
      <c r="D47" s="41"/>
      <c r="E47" s="42"/>
      <c r="F47" s="43"/>
      <c r="G47" s="43"/>
      <c r="H47" s="43"/>
      <c r="I47" s="27" t="s">
        <v>12</v>
      </c>
      <c r="J47" s="10"/>
      <c r="K47" s="10"/>
      <c r="L47" s="10"/>
      <c r="M47" s="44"/>
      <c r="N47" s="11"/>
      <c r="O47" s="11"/>
    </row>
    <row r="48" spans="1:15" ht="17.25" customHeight="1" x14ac:dyDescent="0.25">
      <c r="A48" s="98"/>
      <c r="B48" s="40" t="s">
        <v>78</v>
      </c>
      <c r="C48" s="41">
        <v>2023</v>
      </c>
      <c r="D48" s="41">
        <v>2023</v>
      </c>
      <c r="E48" s="42" t="s">
        <v>40</v>
      </c>
      <c r="F48" s="43">
        <v>2500</v>
      </c>
      <c r="G48" s="43" t="s">
        <v>17</v>
      </c>
      <c r="H48" s="43">
        <v>2500</v>
      </c>
      <c r="I48" s="27" t="s">
        <v>24</v>
      </c>
      <c r="J48" s="10">
        <f>SUM(J50:J53)</f>
        <v>2500</v>
      </c>
      <c r="K48" s="10"/>
      <c r="L48" s="10"/>
      <c r="M48" s="44" t="s">
        <v>42</v>
      </c>
      <c r="N48" s="11"/>
      <c r="O48" s="11"/>
    </row>
    <row r="49" spans="1:15" ht="17.25" customHeight="1" x14ac:dyDescent="0.25">
      <c r="A49" s="98"/>
      <c r="B49" s="40"/>
      <c r="C49" s="41"/>
      <c r="D49" s="41"/>
      <c r="E49" s="42"/>
      <c r="F49" s="43"/>
      <c r="G49" s="43"/>
      <c r="H49" s="43"/>
      <c r="I49" s="27" t="s">
        <v>25</v>
      </c>
      <c r="J49" s="10"/>
      <c r="K49" s="10"/>
      <c r="L49" s="10"/>
      <c r="M49" s="44"/>
      <c r="N49" s="11"/>
      <c r="O49" s="11"/>
    </row>
    <row r="50" spans="1:15" ht="17.25" customHeight="1" x14ac:dyDescent="0.25">
      <c r="A50" s="98"/>
      <c r="B50" s="40"/>
      <c r="C50" s="41"/>
      <c r="D50" s="41"/>
      <c r="E50" s="42"/>
      <c r="F50" s="43"/>
      <c r="G50" s="43"/>
      <c r="H50" s="43"/>
      <c r="I50" s="27" t="s">
        <v>26</v>
      </c>
      <c r="J50" s="10"/>
      <c r="K50" s="10"/>
      <c r="L50" s="10"/>
      <c r="M50" s="44"/>
      <c r="N50" s="11"/>
      <c r="O50" s="11"/>
    </row>
    <row r="51" spans="1:15" ht="17.25" customHeight="1" x14ac:dyDescent="0.25">
      <c r="A51" s="98"/>
      <c r="B51" s="40"/>
      <c r="C51" s="41"/>
      <c r="D51" s="41"/>
      <c r="E51" s="42"/>
      <c r="F51" s="43"/>
      <c r="G51" s="43"/>
      <c r="H51" s="43"/>
      <c r="I51" s="27" t="s">
        <v>27</v>
      </c>
      <c r="J51" s="10"/>
      <c r="K51" s="10"/>
      <c r="L51" s="10"/>
      <c r="M51" s="44"/>
      <c r="N51" s="11"/>
      <c r="O51" s="11"/>
    </row>
    <row r="52" spans="1:15" ht="17.25" customHeight="1" x14ac:dyDescent="0.25">
      <c r="A52" s="98"/>
      <c r="B52" s="40"/>
      <c r="C52" s="41"/>
      <c r="D52" s="41"/>
      <c r="E52" s="42"/>
      <c r="F52" s="43"/>
      <c r="G52" s="43"/>
      <c r="H52" s="43"/>
      <c r="I52" s="27" t="s">
        <v>28</v>
      </c>
      <c r="J52" s="10">
        <f>F48</f>
        <v>2500</v>
      </c>
      <c r="K52" s="10"/>
      <c r="L52" s="10"/>
      <c r="M52" s="44"/>
      <c r="N52" s="11"/>
      <c r="O52" s="11"/>
    </row>
    <row r="53" spans="1:15" ht="17.25" customHeight="1" x14ac:dyDescent="0.25">
      <c r="A53" s="98"/>
      <c r="B53" s="40"/>
      <c r="C53" s="41"/>
      <c r="D53" s="41"/>
      <c r="E53" s="42"/>
      <c r="F53" s="43"/>
      <c r="G53" s="43"/>
      <c r="H53" s="43"/>
      <c r="I53" s="27" t="s">
        <v>12</v>
      </c>
      <c r="J53" s="10"/>
      <c r="K53" s="10"/>
      <c r="L53" s="10"/>
      <c r="M53" s="44"/>
      <c r="N53" s="11"/>
      <c r="O53" s="11"/>
    </row>
    <row r="54" spans="1:15" ht="17.25" customHeight="1" x14ac:dyDescent="0.25">
      <c r="A54" s="98"/>
      <c r="B54" s="40" t="s">
        <v>79</v>
      </c>
      <c r="C54" s="41">
        <v>2023</v>
      </c>
      <c r="D54" s="41">
        <v>2023</v>
      </c>
      <c r="E54" s="42" t="s">
        <v>40</v>
      </c>
      <c r="F54" s="43">
        <v>2500</v>
      </c>
      <c r="G54" s="43" t="s">
        <v>17</v>
      </c>
      <c r="H54" s="43">
        <v>2500</v>
      </c>
      <c r="I54" s="27" t="s">
        <v>24</v>
      </c>
      <c r="J54" s="10">
        <f>SUM(J56:J59)</f>
        <v>2500</v>
      </c>
      <c r="K54" s="10"/>
      <c r="L54" s="10"/>
      <c r="M54" s="44" t="s">
        <v>42</v>
      </c>
      <c r="N54" s="11"/>
      <c r="O54" s="11"/>
    </row>
    <row r="55" spans="1:15" ht="17.25" customHeight="1" x14ac:dyDescent="0.25">
      <c r="A55" s="98"/>
      <c r="B55" s="40"/>
      <c r="C55" s="41"/>
      <c r="D55" s="41"/>
      <c r="E55" s="42"/>
      <c r="F55" s="43"/>
      <c r="G55" s="43"/>
      <c r="H55" s="43"/>
      <c r="I55" s="27" t="s">
        <v>25</v>
      </c>
      <c r="J55" s="10"/>
      <c r="K55" s="10"/>
      <c r="L55" s="10"/>
      <c r="M55" s="44"/>
      <c r="N55" s="11"/>
      <c r="O55" s="11"/>
    </row>
    <row r="56" spans="1:15" ht="17.25" customHeight="1" x14ac:dyDescent="0.25">
      <c r="A56" s="98"/>
      <c r="B56" s="40"/>
      <c r="C56" s="41"/>
      <c r="D56" s="41"/>
      <c r="E56" s="42"/>
      <c r="F56" s="43"/>
      <c r="G56" s="43"/>
      <c r="H56" s="43"/>
      <c r="I56" s="27" t="s">
        <v>26</v>
      </c>
      <c r="J56" s="10"/>
      <c r="K56" s="10"/>
      <c r="L56" s="10"/>
      <c r="M56" s="44"/>
      <c r="N56" s="11"/>
      <c r="O56" s="11"/>
    </row>
    <row r="57" spans="1:15" ht="17.25" customHeight="1" x14ac:dyDescent="0.25">
      <c r="A57" s="98"/>
      <c r="B57" s="40"/>
      <c r="C57" s="41"/>
      <c r="D57" s="41"/>
      <c r="E57" s="42"/>
      <c r="F57" s="43"/>
      <c r="G57" s="43"/>
      <c r="H57" s="43"/>
      <c r="I57" s="27" t="s">
        <v>27</v>
      </c>
      <c r="J57" s="10"/>
      <c r="K57" s="10"/>
      <c r="L57" s="10"/>
      <c r="M57" s="44"/>
      <c r="N57" s="11"/>
      <c r="O57" s="11"/>
    </row>
    <row r="58" spans="1:15" ht="17.25" customHeight="1" x14ac:dyDescent="0.25">
      <c r="A58" s="98"/>
      <c r="B58" s="40"/>
      <c r="C58" s="41"/>
      <c r="D58" s="41"/>
      <c r="E58" s="42"/>
      <c r="F58" s="43"/>
      <c r="G58" s="43"/>
      <c r="H58" s="43"/>
      <c r="I58" s="27" t="s">
        <v>28</v>
      </c>
      <c r="J58" s="10">
        <f>F54</f>
        <v>2500</v>
      </c>
      <c r="K58" s="10"/>
      <c r="L58" s="10"/>
      <c r="M58" s="44"/>
      <c r="N58" s="11"/>
      <c r="O58" s="11"/>
    </row>
    <row r="59" spans="1:15" ht="17.25" customHeight="1" x14ac:dyDescent="0.25">
      <c r="A59" s="98"/>
      <c r="B59" s="40"/>
      <c r="C59" s="41"/>
      <c r="D59" s="41"/>
      <c r="E59" s="42"/>
      <c r="F59" s="43"/>
      <c r="G59" s="43"/>
      <c r="H59" s="43"/>
      <c r="I59" s="27" t="s">
        <v>12</v>
      </c>
      <c r="J59" s="10"/>
      <c r="K59" s="10"/>
      <c r="L59" s="10"/>
      <c r="M59" s="44"/>
      <c r="N59" s="11"/>
      <c r="O59" s="11"/>
    </row>
    <row r="60" spans="1:15" ht="17.25" customHeight="1" x14ac:dyDescent="0.25">
      <c r="A60" s="98"/>
      <c r="B60" s="40" t="s">
        <v>80</v>
      </c>
      <c r="C60" s="41">
        <v>2022</v>
      </c>
      <c r="D60" s="41">
        <v>2023</v>
      </c>
      <c r="E60" s="42" t="s">
        <v>40</v>
      </c>
      <c r="F60" s="43">
        <v>3000</v>
      </c>
      <c r="G60" s="43" t="s">
        <v>17</v>
      </c>
      <c r="H60" s="43">
        <v>3000</v>
      </c>
      <c r="I60" s="27" t="s">
        <v>24</v>
      </c>
      <c r="J60" s="10">
        <f>SUM(J62:J65)</f>
        <v>3000</v>
      </c>
      <c r="K60" s="10"/>
      <c r="L60" s="10"/>
      <c r="M60" s="44" t="s">
        <v>42</v>
      </c>
      <c r="N60" s="11"/>
      <c r="O60" s="11"/>
    </row>
    <row r="61" spans="1:15" ht="17.25" customHeight="1" x14ac:dyDescent="0.25">
      <c r="A61" s="98"/>
      <c r="B61" s="40"/>
      <c r="C61" s="41"/>
      <c r="D61" s="41"/>
      <c r="E61" s="42"/>
      <c r="F61" s="43"/>
      <c r="G61" s="43"/>
      <c r="H61" s="43"/>
      <c r="I61" s="27" t="s">
        <v>25</v>
      </c>
      <c r="J61" s="10"/>
      <c r="K61" s="10"/>
      <c r="L61" s="10"/>
      <c r="M61" s="44"/>
      <c r="N61" s="11"/>
      <c r="O61" s="11"/>
    </row>
    <row r="62" spans="1:15" ht="17.25" customHeight="1" x14ac:dyDescent="0.25">
      <c r="A62" s="98"/>
      <c r="B62" s="40"/>
      <c r="C62" s="41"/>
      <c r="D62" s="41"/>
      <c r="E62" s="42"/>
      <c r="F62" s="43"/>
      <c r="G62" s="43"/>
      <c r="H62" s="43"/>
      <c r="I62" s="27" t="s">
        <v>26</v>
      </c>
      <c r="J62" s="10"/>
      <c r="K62" s="10"/>
      <c r="L62" s="10"/>
      <c r="M62" s="44"/>
      <c r="N62" s="11"/>
      <c r="O62" s="11"/>
    </row>
    <row r="63" spans="1:15" ht="17.25" customHeight="1" x14ac:dyDescent="0.25">
      <c r="A63" s="98"/>
      <c r="B63" s="40"/>
      <c r="C63" s="41"/>
      <c r="D63" s="41"/>
      <c r="E63" s="42"/>
      <c r="F63" s="43"/>
      <c r="G63" s="43"/>
      <c r="H63" s="43"/>
      <c r="I63" s="27" t="s">
        <v>27</v>
      </c>
      <c r="J63" s="10"/>
      <c r="K63" s="10"/>
      <c r="L63" s="10"/>
      <c r="M63" s="44"/>
      <c r="N63" s="11"/>
      <c r="O63" s="11"/>
    </row>
    <row r="64" spans="1:15" ht="17.25" customHeight="1" x14ac:dyDescent="0.25">
      <c r="A64" s="98"/>
      <c r="B64" s="40"/>
      <c r="C64" s="41"/>
      <c r="D64" s="41"/>
      <c r="E64" s="42"/>
      <c r="F64" s="43"/>
      <c r="G64" s="43"/>
      <c r="H64" s="43"/>
      <c r="I64" s="27" t="s">
        <v>28</v>
      </c>
      <c r="J64" s="10">
        <v>3000</v>
      </c>
      <c r="K64" s="10"/>
      <c r="L64" s="10"/>
      <c r="M64" s="44"/>
      <c r="N64" s="11"/>
      <c r="O64" s="11"/>
    </row>
    <row r="65" spans="1:15" ht="17.25" customHeight="1" x14ac:dyDescent="0.25">
      <c r="A65" s="98"/>
      <c r="B65" s="40"/>
      <c r="C65" s="41"/>
      <c r="D65" s="41"/>
      <c r="E65" s="42"/>
      <c r="F65" s="43"/>
      <c r="G65" s="43"/>
      <c r="H65" s="43"/>
      <c r="I65" s="27" t="s">
        <v>12</v>
      </c>
      <c r="J65" s="10"/>
      <c r="K65" s="10"/>
      <c r="L65" s="10"/>
      <c r="M65" s="44"/>
      <c r="N65" s="11"/>
      <c r="O65" s="11"/>
    </row>
    <row r="66" spans="1:15" ht="17.25" customHeight="1" x14ac:dyDescent="0.25">
      <c r="A66" s="98"/>
      <c r="B66" s="40" t="s">
        <v>81</v>
      </c>
      <c r="C66" s="41">
        <v>2023</v>
      </c>
      <c r="D66" s="41">
        <v>2023</v>
      </c>
      <c r="E66" s="42" t="s">
        <v>40</v>
      </c>
      <c r="F66" s="43">
        <v>2500</v>
      </c>
      <c r="G66" s="43" t="s">
        <v>17</v>
      </c>
      <c r="H66" s="43">
        <v>2500</v>
      </c>
      <c r="I66" s="27" t="s">
        <v>24</v>
      </c>
      <c r="J66" s="10">
        <f>SUM(J68:J71)</f>
        <v>2500</v>
      </c>
      <c r="K66" s="10"/>
      <c r="L66" s="10"/>
      <c r="M66" s="44" t="s">
        <v>42</v>
      </c>
      <c r="N66" s="11"/>
      <c r="O66" s="11"/>
    </row>
    <row r="67" spans="1:15" ht="17.25" customHeight="1" x14ac:dyDescent="0.25">
      <c r="A67" s="98"/>
      <c r="B67" s="40"/>
      <c r="C67" s="41"/>
      <c r="D67" s="41"/>
      <c r="E67" s="42"/>
      <c r="F67" s="43"/>
      <c r="G67" s="43"/>
      <c r="H67" s="43"/>
      <c r="I67" s="27" t="s">
        <v>25</v>
      </c>
      <c r="J67" s="10"/>
      <c r="K67" s="10"/>
      <c r="L67" s="10"/>
      <c r="M67" s="44"/>
      <c r="N67" s="11"/>
      <c r="O67" s="11"/>
    </row>
    <row r="68" spans="1:15" ht="17.25" customHeight="1" x14ac:dyDescent="0.25">
      <c r="A68" s="98"/>
      <c r="B68" s="40"/>
      <c r="C68" s="41"/>
      <c r="D68" s="41"/>
      <c r="E68" s="42"/>
      <c r="F68" s="43"/>
      <c r="G68" s="43"/>
      <c r="H68" s="43"/>
      <c r="I68" s="27" t="s">
        <v>26</v>
      </c>
      <c r="J68" s="10"/>
      <c r="K68" s="10"/>
      <c r="L68" s="10"/>
      <c r="M68" s="44"/>
      <c r="N68" s="11"/>
      <c r="O68" s="11"/>
    </row>
    <row r="69" spans="1:15" ht="17.25" customHeight="1" x14ac:dyDescent="0.25">
      <c r="A69" s="98"/>
      <c r="B69" s="40"/>
      <c r="C69" s="41"/>
      <c r="D69" s="41"/>
      <c r="E69" s="42"/>
      <c r="F69" s="43"/>
      <c r="G69" s="43"/>
      <c r="H69" s="43"/>
      <c r="I69" s="27" t="s">
        <v>27</v>
      </c>
      <c r="J69" s="10"/>
      <c r="K69" s="10"/>
      <c r="L69" s="10"/>
      <c r="M69" s="44"/>
      <c r="N69" s="11"/>
      <c r="O69" s="11"/>
    </row>
    <row r="70" spans="1:15" ht="17.25" customHeight="1" x14ac:dyDescent="0.25">
      <c r="A70" s="98"/>
      <c r="B70" s="40"/>
      <c r="C70" s="41"/>
      <c r="D70" s="41"/>
      <c r="E70" s="42"/>
      <c r="F70" s="43"/>
      <c r="G70" s="43"/>
      <c r="H70" s="43"/>
      <c r="I70" s="27" t="s">
        <v>28</v>
      </c>
      <c r="J70" s="10">
        <f>F66</f>
        <v>2500</v>
      </c>
      <c r="K70" s="10"/>
      <c r="L70" s="10"/>
      <c r="M70" s="44"/>
      <c r="N70" s="11"/>
      <c r="O70" s="11"/>
    </row>
    <row r="71" spans="1:15" ht="17.25" customHeight="1" x14ac:dyDescent="0.25">
      <c r="A71" s="98"/>
      <c r="B71" s="40"/>
      <c r="C71" s="41"/>
      <c r="D71" s="41"/>
      <c r="E71" s="42"/>
      <c r="F71" s="43"/>
      <c r="G71" s="43"/>
      <c r="H71" s="43"/>
      <c r="I71" s="27" t="s">
        <v>12</v>
      </c>
      <c r="J71" s="10"/>
      <c r="K71" s="10"/>
      <c r="L71" s="10"/>
      <c r="M71" s="44"/>
      <c r="N71" s="11"/>
      <c r="O71" s="11"/>
    </row>
    <row r="72" spans="1:15" ht="17.25" customHeight="1" x14ac:dyDescent="0.25">
      <c r="A72" s="98"/>
      <c r="B72" s="40" t="s">
        <v>82</v>
      </c>
      <c r="C72" s="41">
        <v>2023</v>
      </c>
      <c r="D72" s="41">
        <v>2023</v>
      </c>
      <c r="E72" s="42" t="s">
        <v>40</v>
      </c>
      <c r="F72" s="43">
        <v>2500</v>
      </c>
      <c r="G72" s="43" t="s">
        <v>17</v>
      </c>
      <c r="H72" s="43">
        <v>2500</v>
      </c>
      <c r="I72" s="27" t="s">
        <v>24</v>
      </c>
      <c r="J72" s="10">
        <f>SUM(J74:J77)</f>
        <v>2500</v>
      </c>
      <c r="K72" s="10"/>
      <c r="L72" s="10"/>
      <c r="M72" s="44" t="s">
        <v>42</v>
      </c>
      <c r="N72" s="11"/>
      <c r="O72" s="11"/>
    </row>
    <row r="73" spans="1:15" ht="17.25" customHeight="1" x14ac:dyDescent="0.25">
      <c r="A73" s="98"/>
      <c r="B73" s="40"/>
      <c r="C73" s="41"/>
      <c r="D73" s="41"/>
      <c r="E73" s="42"/>
      <c r="F73" s="43"/>
      <c r="G73" s="43"/>
      <c r="H73" s="43"/>
      <c r="I73" s="27" t="s">
        <v>25</v>
      </c>
      <c r="J73" s="10"/>
      <c r="K73" s="10"/>
      <c r="L73" s="10"/>
      <c r="M73" s="44"/>
      <c r="N73" s="11"/>
      <c r="O73" s="11"/>
    </row>
    <row r="74" spans="1:15" ht="17.25" customHeight="1" x14ac:dyDescent="0.25">
      <c r="A74" s="98"/>
      <c r="B74" s="40"/>
      <c r="C74" s="41"/>
      <c r="D74" s="41"/>
      <c r="E74" s="42"/>
      <c r="F74" s="43"/>
      <c r="G74" s="43"/>
      <c r="H74" s="43"/>
      <c r="I74" s="27" t="s">
        <v>26</v>
      </c>
      <c r="J74" s="10"/>
      <c r="K74" s="10"/>
      <c r="L74" s="10"/>
      <c r="M74" s="44"/>
      <c r="N74" s="11"/>
      <c r="O74" s="11"/>
    </row>
    <row r="75" spans="1:15" ht="17.25" customHeight="1" x14ac:dyDescent="0.25">
      <c r="A75" s="98"/>
      <c r="B75" s="40"/>
      <c r="C75" s="41"/>
      <c r="D75" s="41"/>
      <c r="E75" s="42"/>
      <c r="F75" s="43"/>
      <c r="G75" s="43"/>
      <c r="H75" s="43"/>
      <c r="I75" s="27" t="s">
        <v>27</v>
      </c>
      <c r="J75" s="10"/>
      <c r="K75" s="10"/>
      <c r="L75" s="10"/>
      <c r="M75" s="44"/>
      <c r="N75" s="11"/>
      <c r="O75" s="11"/>
    </row>
    <row r="76" spans="1:15" ht="17.25" customHeight="1" x14ac:dyDescent="0.25">
      <c r="A76" s="98"/>
      <c r="B76" s="40"/>
      <c r="C76" s="41"/>
      <c r="D76" s="41"/>
      <c r="E76" s="42"/>
      <c r="F76" s="43"/>
      <c r="G76" s="43"/>
      <c r="H76" s="43"/>
      <c r="I76" s="27" t="s">
        <v>28</v>
      </c>
      <c r="J76" s="10">
        <f>F72</f>
        <v>2500</v>
      </c>
      <c r="K76" s="10"/>
      <c r="L76" s="10"/>
      <c r="M76" s="44"/>
      <c r="N76" s="11"/>
      <c r="O76" s="11"/>
    </row>
    <row r="77" spans="1:15" ht="17.25" customHeight="1" x14ac:dyDescent="0.25">
      <c r="A77" s="98"/>
      <c r="B77" s="40"/>
      <c r="C77" s="41"/>
      <c r="D77" s="41"/>
      <c r="E77" s="42"/>
      <c r="F77" s="43"/>
      <c r="G77" s="43"/>
      <c r="H77" s="43"/>
      <c r="I77" s="27" t="s">
        <v>12</v>
      </c>
      <c r="J77" s="10"/>
      <c r="K77" s="10"/>
      <c r="L77" s="10"/>
      <c r="M77" s="44"/>
      <c r="N77" s="11"/>
      <c r="O77" s="11"/>
    </row>
    <row r="78" spans="1:15" ht="17.25" customHeight="1" x14ac:dyDescent="0.25">
      <c r="A78" s="98"/>
      <c r="B78" s="40" t="s">
        <v>83</v>
      </c>
      <c r="C78" s="41">
        <v>2023</v>
      </c>
      <c r="D78" s="41">
        <v>2023</v>
      </c>
      <c r="E78" s="42" t="s">
        <v>40</v>
      </c>
      <c r="F78" s="43">
        <v>2500</v>
      </c>
      <c r="G78" s="43" t="s">
        <v>17</v>
      </c>
      <c r="H78" s="43">
        <v>2500</v>
      </c>
      <c r="I78" s="27" t="s">
        <v>24</v>
      </c>
      <c r="J78" s="10">
        <f>SUM(J80:J83)</f>
        <v>2500</v>
      </c>
      <c r="K78" s="10"/>
      <c r="L78" s="10"/>
      <c r="M78" s="44" t="s">
        <v>42</v>
      </c>
      <c r="N78" s="11"/>
      <c r="O78" s="11"/>
    </row>
    <row r="79" spans="1:15" ht="17.25" customHeight="1" x14ac:dyDescent="0.25">
      <c r="A79" s="98"/>
      <c r="B79" s="40"/>
      <c r="C79" s="41"/>
      <c r="D79" s="41"/>
      <c r="E79" s="42"/>
      <c r="F79" s="43"/>
      <c r="G79" s="43"/>
      <c r="H79" s="43"/>
      <c r="I79" s="27" t="s">
        <v>25</v>
      </c>
      <c r="J79" s="10"/>
      <c r="K79" s="10"/>
      <c r="L79" s="10"/>
      <c r="M79" s="44"/>
      <c r="N79" s="11"/>
      <c r="O79" s="11"/>
    </row>
    <row r="80" spans="1:15" ht="17.25" customHeight="1" x14ac:dyDescent="0.25">
      <c r="A80" s="98"/>
      <c r="B80" s="40"/>
      <c r="C80" s="41"/>
      <c r="D80" s="41"/>
      <c r="E80" s="42"/>
      <c r="F80" s="43"/>
      <c r="G80" s="43"/>
      <c r="H80" s="43"/>
      <c r="I80" s="27" t="s">
        <v>26</v>
      </c>
      <c r="J80" s="10"/>
      <c r="K80" s="10"/>
      <c r="L80" s="10"/>
      <c r="M80" s="44"/>
      <c r="N80" s="11"/>
      <c r="O80" s="11"/>
    </row>
    <row r="81" spans="1:15" ht="17.25" customHeight="1" x14ac:dyDescent="0.25">
      <c r="A81" s="98"/>
      <c r="B81" s="40"/>
      <c r="C81" s="41"/>
      <c r="D81" s="41"/>
      <c r="E81" s="42"/>
      <c r="F81" s="43"/>
      <c r="G81" s="43"/>
      <c r="H81" s="43"/>
      <c r="I81" s="27" t="s">
        <v>27</v>
      </c>
      <c r="J81" s="10"/>
      <c r="K81" s="10"/>
      <c r="L81" s="10"/>
      <c r="M81" s="44"/>
      <c r="N81" s="11"/>
      <c r="O81" s="11"/>
    </row>
    <row r="82" spans="1:15" ht="17.25" customHeight="1" x14ac:dyDescent="0.25">
      <c r="A82" s="98"/>
      <c r="B82" s="40"/>
      <c r="C82" s="41"/>
      <c r="D82" s="41"/>
      <c r="E82" s="42"/>
      <c r="F82" s="43"/>
      <c r="G82" s="43"/>
      <c r="H82" s="43"/>
      <c r="I82" s="27" t="s">
        <v>28</v>
      </c>
      <c r="J82" s="10">
        <f>F78</f>
        <v>2500</v>
      </c>
      <c r="K82" s="10"/>
      <c r="L82" s="10"/>
      <c r="M82" s="44"/>
      <c r="N82" s="11"/>
      <c r="O82" s="11"/>
    </row>
    <row r="83" spans="1:15" ht="17.25" customHeight="1" x14ac:dyDescent="0.25">
      <c r="A83" s="98"/>
      <c r="B83" s="40"/>
      <c r="C83" s="41"/>
      <c r="D83" s="41"/>
      <c r="E83" s="42"/>
      <c r="F83" s="43"/>
      <c r="G83" s="43"/>
      <c r="H83" s="43"/>
      <c r="I83" s="27" t="s">
        <v>12</v>
      </c>
      <c r="J83" s="10"/>
      <c r="K83" s="10"/>
      <c r="L83" s="10"/>
      <c r="M83" s="44"/>
      <c r="N83" s="11"/>
      <c r="O83" s="11"/>
    </row>
    <row r="84" spans="1:15" ht="17.25" customHeight="1" x14ac:dyDescent="0.25">
      <c r="A84" s="98"/>
      <c r="B84" s="40" t="s">
        <v>84</v>
      </c>
      <c r="C84" s="41">
        <v>2023</v>
      </c>
      <c r="D84" s="41">
        <v>2023</v>
      </c>
      <c r="E84" s="42" t="s">
        <v>40</v>
      </c>
      <c r="F84" s="43">
        <v>2500</v>
      </c>
      <c r="G84" s="43" t="s">
        <v>17</v>
      </c>
      <c r="H84" s="43">
        <v>2500</v>
      </c>
      <c r="I84" s="27" t="s">
        <v>24</v>
      </c>
      <c r="J84" s="10">
        <f>SUM(J86:J89)</f>
        <v>2500</v>
      </c>
      <c r="K84" s="10"/>
      <c r="L84" s="10"/>
      <c r="M84" s="44" t="s">
        <v>42</v>
      </c>
      <c r="N84" s="11"/>
      <c r="O84" s="11"/>
    </row>
    <row r="85" spans="1:15" ht="17.25" customHeight="1" x14ac:dyDescent="0.25">
      <c r="A85" s="98"/>
      <c r="B85" s="40"/>
      <c r="C85" s="41"/>
      <c r="D85" s="41"/>
      <c r="E85" s="42"/>
      <c r="F85" s="43"/>
      <c r="G85" s="43"/>
      <c r="H85" s="43"/>
      <c r="I85" s="27" t="s">
        <v>25</v>
      </c>
      <c r="J85" s="10"/>
      <c r="K85" s="10"/>
      <c r="L85" s="10"/>
      <c r="M85" s="44"/>
      <c r="N85" s="11"/>
      <c r="O85" s="11"/>
    </row>
    <row r="86" spans="1:15" ht="17.25" customHeight="1" x14ac:dyDescent="0.25">
      <c r="A86" s="98"/>
      <c r="B86" s="40"/>
      <c r="C86" s="41"/>
      <c r="D86" s="41"/>
      <c r="E86" s="42"/>
      <c r="F86" s="43"/>
      <c r="G86" s="43"/>
      <c r="H86" s="43"/>
      <c r="I86" s="27" t="s">
        <v>26</v>
      </c>
      <c r="J86" s="10"/>
      <c r="K86" s="10"/>
      <c r="L86" s="10"/>
      <c r="M86" s="44"/>
      <c r="N86" s="11"/>
      <c r="O86" s="11"/>
    </row>
    <row r="87" spans="1:15" ht="17.25" customHeight="1" x14ac:dyDescent="0.25">
      <c r="A87" s="98"/>
      <c r="B87" s="40"/>
      <c r="C87" s="41"/>
      <c r="D87" s="41"/>
      <c r="E87" s="42"/>
      <c r="F87" s="43"/>
      <c r="G87" s="43"/>
      <c r="H87" s="43"/>
      <c r="I87" s="27" t="s">
        <v>27</v>
      </c>
      <c r="J87" s="10"/>
      <c r="K87" s="10"/>
      <c r="L87" s="10"/>
      <c r="M87" s="44"/>
      <c r="N87" s="11"/>
      <c r="O87" s="11"/>
    </row>
    <row r="88" spans="1:15" ht="17.25" customHeight="1" x14ac:dyDescent="0.25">
      <c r="A88" s="98"/>
      <c r="B88" s="40"/>
      <c r="C88" s="41"/>
      <c r="D88" s="41"/>
      <c r="E88" s="42"/>
      <c r="F88" s="43"/>
      <c r="G88" s="43"/>
      <c r="H88" s="43"/>
      <c r="I88" s="27" t="s">
        <v>28</v>
      </c>
      <c r="J88" s="10">
        <f>F84</f>
        <v>2500</v>
      </c>
      <c r="K88" s="10"/>
      <c r="L88" s="10"/>
      <c r="M88" s="44"/>
      <c r="N88" s="11"/>
      <c r="O88" s="11"/>
    </row>
    <row r="89" spans="1:15" ht="17.25" customHeight="1" x14ac:dyDescent="0.25">
      <c r="A89" s="98"/>
      <c r="B89" s="40"/>
      <c r="C89" s="41"/>
      <c r="D89" s="41"/>
      <c r="E89" s="42"/>
      <c r="F89" s="43"/>
      <c r="G89" s="43"/>
      <c r="H89" s="43"/>
      <c r="I89" s="27" t="s">
        <v>12</v>
      </c>
      <c r="J89" s="10"/>
      <c r="K89" s="10"/>
      <c r="L89" s="10"/>
      <c r="M89" s="44"/>
      <c r="N89" s="11"/>
      <c r="O89" s="11"/>
    </row>
    <row r="90" spans="1:15" ht="17.25" customHeight="1" x14ac:dyDescent="0.25">
      <c r="A90" s="98"/>
      <c r="B90" s="40" t="s">
        <v>85</v>
      </c>
      <c r="C90" s="41">
        <v>2023</v>
      </c>
      <c r="D90" s="41">
        <v>2023</v>
      </c>
      <c r="E90" s="42" t="s">
        <v>40</v>
      </c>
      <c r="F90" s="43">
        <v>2500</v>
      </c>
      <c r="G90" s="43" t="s">
        <v>17</v>
      </c>
      <c r="H90" s="43">
        <v>2500</v>
      </c>
      <c r="I90" s="27" t="s">
        <v>24</v>
      </c>
      <c r="J90" s="10">
        <f>SUM(J92:J95)</f>
        <v>2500</v>
      </c>
      <c r="K90" s="10"/>
      <c r="L90" s="10"/>
      <c r="M90" s="44" t="s">
        <v>42</v>
      </c>
      <c r="N90" s="11"/>
      <c r="O90" s="11"/>
    </row>
    <row r="91" spans="1:15" ht="17.25" customHeight="1" x14ac:dyDescent="0.25">
      <c r="A91" s="98"/>
      <c r="B91" s="40"/>
      <c r="C91" s="41"/>
      <c r="D91" s="41"/>
      <c r="E91" s="42"/>
      <c r="F91" s="43"/>
      <c r="G91" s="43"/>
      <c r="H91" s="43"/>
      <c r="I91" s="27" t="s">
        <v>25</v>
      </c>
      <c r="J91" s="10"/>
      <c r="K91" s="10"/>
      <c r="L91" s="10"/>
      <c r="M91" s="44"/>
      <c r="N91" s="11"/>
      <c r="O91" s="11"/>
    </row>
    <row r="92" spans="1:15" ht="17.25" customHeight="1" x14ac:dyDescent="0.25">
      <c r="A92" s="98"/>
      <c r="B92" s="40"/>
      <c r="C92" s="41"/>
      <c r="D92" s="41"/>
      <c r="E92" s="42"/>
      <c r="F92" s="43"/>
      <c r="G92" s="43"/>
      <c r="H92" s="43"/>
      <c r="I92" s="27" t="s">
        <v>26</v>
      </c>
      <c r="J92" s="10"/>
      <c r="K92" s="10"/>
      <c r="L92" s="10"/>
      <c r="M92" s="44"/>
      <c r="N92" s="11"/>
      <c r="O92" s="11"/>
    </row>
    <row r="93" spans="1:15" ht="17.25" customHeight="1" x14ac:dyDescent="0.25">
      <c r="A93" s="98"/>
      <c r="B93" s="40"/>
      <c r="C93" s="41"/>
      <c r="D93" s="41"/>
      <c r="E93" s="42"/>
      <c r="F93" s="43"/>
      <c r="G93" s="43"/>
      <c r="H93" s="43"/>
      <c r="I93" s="27" t="s">
        <v>27</v>
      </c>
      <c r="J93" s="10"/>
      <c r="K93" s="10"/>
      <c r="L93" s="10"/>
      <c r="M93" s="44"/>
      <c r="N93" s="11"/>
      <c r="O93" s="11"/>
    </row>
    <row r="94" spans="1:15" ht="17.25" customHeight="1" x14ac:dyDescent="0.25">
      <c r="A94" s="98"/>
      <c r="B94" s="40"/>
      <c r="C94" s="41"/>
      <c r="D94" s="41"/>
      <c r="E94" s="42"/>
      <c r="F94" s="43"/>
      <c r="G94" s="43"/>
      <c r="H94" s="43"/>
      <c r="I94" s="27" t="s">
        <v>28</v>
      </c>
      <c r="J94" s="10">
        <f>F90</f>
        <v>2500</v>
      </c>
      <c r="K94" s="10"/>
      <c r="L94" s="10"/>
      <c r="M94" s="44"/>
      <c r="N94" s="11"/>
      <c r="O94" s="11"/>
    </row>
    <row r="95" spans="1:15" ht="17.25" customHeight="1" x14ac:dyDescent="0.25">
      <c r="A95" s="98"/>
      <c r="B95" s="40"/>
      <c r="C95" s="41"/>
      <c r="D95" s="41"/>
      <c r="E95" s="42"/>
      <c r="F95" s="43"/>
      <c r="G95" s="43"/>
      <c r="H95" s="43"/>
      <c r="I95" s="27" t="s">
        <v>12</v>
      </c>
      <c r="J95" s="10"/>
      <c r="K95" s="10"/>
      <c r="L95" s="10"/>
      <c r="M95" s="44"/>
      <c r="N95" s="11"/>
      <c r="O95" s="11"/>
    </row>
    <row r="96" spans="1:15" ht="17.25" customHeight="1" x14ac:dyDescent="0.25">
      <c r="A96" s="98"/>
      <c r="B96" s="40" t="s">
        <v>86</v>
      </c>
      <c r="C96" s="41">
        <v>2023</v>
      </c>
      <c r="D96" s="41">
        <v>2023</v>
      </c>
      <c r="E96" s="42" t="s">
        <v>40</v>
      </c>
      <c r="F96" s="43">
        <v>2500</v>
      </c>
      <c r="G96" s="43" t="s">
        <v>17</v>
      </c>
      <c r="H96" s="43">
        <v>2500</v>
      </c>
      <c r="I96" s="27" t="s">
        <v>24</v>
      </c>
      <c r="J96" s="10">
        <f>SUM(J98:J101)</f>
        <v>2500</v>
      </c>
      <c r="K96" s="10"/>
      <c r="L96" s="10"/>
      <c r="M96" s="44" t="s">
        <v>42</v>
      </c>
      <c r="N96" s="11"/>
      <c r="O96" s="11"/>
    </row>
    <row r="97" spans="1:15" ht="17.25" customHeight="1" x14ac:dyDescent="0.25">
      <c r="A97" s="98"/>
      <c r="B97" s="40"/>
      <c r="C97" s="41"/>
      <c r="D97" s="41"/>
      <c r="E97" s="42"/>
      <c r="F97" s="43"/>
      <c r="G97" s="43"/>
      <c r="H97" s="43"/>
      <c r="I97" s="27" t="s">
        <v>25</v>
      </c>
      <c r="J97" s="10"/>
      <c r="K97" s="10"/>
      <c r="L97" s="10"/>
      <c r="M97" s="44"/>
      <c r="N97" s="11"/>
      <c r="O97" s="11"/>
    </row>
    <row r="98" spans="1:15" ht="17.25" customHeight="1" x14ac:dyDescent="0.25">
      <c r="A98" s="98"/>
      <c r="B98" s="40"/>
      <c r="C98" s="41"/>
      <c r="D98" s="41"/>
      <c r="E98" s="42"/>
      <c r="F98" s="43"/>
      <c r="G98" s="43"/>
      <c r="H98" s="43"/>
      <c r="I98" s="27" t="s">
        <v>26</v>
      </c>
      <c r="J98" s="10"/>
      <c r="K98" s="10"/>
      <c r="L98" s="10"/>
      <c r="M98" s="44"/>
      <c r="N98" s="11"/>
      <c r="O98" s="11"/>
    </row>
    <row r="99" spans="1:15" ht="17.25" customHeight="1" x14ac:dyDescent="0.25">
      <c r="A99" s="98"/>
      <c r="B99" s="40"/>
      <c r="C99" s="41"/>
      <c r="D99" s="41"/>
      <c r="E99" s="42"/>
      <c r="F99" s="43"/>
      <c r="G99" s="43"/>
      <c r="H99" s="43"/>
      <c r="I99" s="27" t="s">
        <v>27</v>
      </c>
      <c r="J99" s="10"/>
      <c r="K99" s="10"/>
      <c r="L99" s="10"/>
      <c r="M99" s="44"/>
      <c r="N99" s="11"/>
      <c r="O99" s="11"/>
    </row>
    <row r="100" spans="1:15" ht="17.25" customHeight="1" x14ac:dyDescent="0.25">
      <c r="A100" s="98"/>
      <c r="B100" s="40"/>
      <c r="C100" s="41"/>
      <c r="D100" s="41"/>
      <c r="E100" s="42"/>
      <c r="F100" s="43"/>
      <c r="G100" s="43"/>
      <c r="H100" s="43"/>
      <c r="I100" s="27" t="s">
        <v>28</v>
      </c>
      <c r="J100" s="10">
        <f>F96</f>
        <v>2500</v>
      </c>
      <c r="K100" s="10"/>
      <c r="L100" s="10"/>
      <c r="M100" s="44"/>
      <c r="N100" s="11"/>
      <c r="O100" s="11"/>
    </row>
    <row r="101" spans="1:15" ht="17.25" customHeight="1" x14ac:dyDescent="0.25">
      <c r="A101" s="98"/>
      <c r="B101" s="40"/>
      <c r="C101" s="41"/>
      <c r="D101" s="41"/>
      <c r="E101" s="42"/>
      <c r="F101" s="43"/>
      <c r="G101" s="43"/>
      <c r="H101" s="43"/>
      <c r="I101" s="27" t="s">
        <v>12</v>
      </c>
      <c r="J101" s="10"/>
      <c r="K101" s="10"/>
      <c r="L101" s="10"/>
      <c r="M101" s="44"/>
      <c r="N101" s="11"/>
      <c r="O101" s="11"/>
    </row>
    <row r="102" spans="1:15" ht="17.25" customHeight="1" x14ac:dyDescent="0.25">
      <c r="A102" s="98"/>
      <c r="B102" s="40" t="s">
        <v>87</v>
      </c>
      <c r="C102" s="41">
        <v>2023</v>
      </c>
      <c r="D102" s="41">
        <v>2023</v>
      </c>
      <c r="E102" s="42" t="s">
        <v>40</v>
      </c>
      <c r="F102" s="43">
        <v>2500</v>
      </c>
      <c r="G102" s="43" t="s">
        <v>17</v>
      </c>
      <c r="H102" s="43">
        <v>2500</v>
      </c>
      <c r="I102" s="27" t="s">
        <v>24</v>
      </c>
      <c r="J102" s="10">
        <f>SUM(J104:J107)</f>
        <v>2500</v>
      </c>
      <c r="K102" s="10"/>
      <c r="L102" s="10"/>
      <c r="M102" s="44" t="s">
        <v>42</v>
      </c>
      <c r="N102" s="11"/>
      <c r="O102" s="11"/>
    </row>
    <row r="103" spans="1:15" ht="17.25" customHeight="1" x14ac:dyDescent="0.25">
      <c r="A103" s="98"/>
      <c r="B103" s="40"/>
      <c r="C103" s="41"/>
      <c r="D103" s="41"/>
      <c r="E103" s="42"/>
      <c r="F103" s="43"/>
      <c r="G103" s="43"/>
      <c r="H103" s="43"/>
      <c r="I103" s="27" t="s">
        <v>25</v>
      </c>
      <c r="J103" s="10"/>
      <c r="K103" s="10"/>
      <c r="L103" s="10"/>
      <c r="M103" s="44"/>
      <c r="N103" s="11"/>
      <c r="O103" s="11"/>
    </row>
    <row r="104" spans="1:15" ht="17.25" customHeight="1" x14ac:dyDescent="0.25">
      <c r="A104" s="98"/>
      <c r="B104" s="40"/>
      <c r="C104" s="41"/>
      <c r="D104" s="41"/>
      <c r="E104" s="42"/>
      <c r="F104" s="43"/>
      <c r="G104" s="43"/>
      <c r="H104" s="43"/>
      <c r="I104" s="27" t="s">
        <v>26</v>
      </c>
      <c r="J104" s="10"/>
      <c r="K104" s="10"/>
      <c r="L104" s="10"/>
      <c r="M104" s="44"/>
      <c r="N104" s="11"/>
      <c r="O104" s="11"/>
    </row>
    <row r="105" spans="1:15" ht="17.25" customHeight="1" x14ac:dyDescent="0.25">
      <c r="A105" s="98"/>
      <c r="B105" s="40"/>
      <c r="C105" s="41"/>
      <c r="D105" s="41"/>
      <c r="E105" s="42"/>
      <c r="F105" s="43"/>
      <c r="G105" s="43"/>
      <c r="H105" s="43"/>
      <c r="I105" s="27" t="s">
        <v>27</v>
      </c>
      <c r="J105" s="10"/>
      <c r="K105" s="10"/>
      <c r="L105" s="10"/>
      <c r="M105" s="44"/>
      <c r="N105" s="11"/>
      <c r="O105" s="11"/>
    </row>
    <row r="106" spans="1:15" ht="17.25" customHeight="1" x14ac:dyDescent="0.25">
      <c r="A106" s="98"/>
      <c r="B106" s="40"/>
      <c r="C106" s="41"/>
      <c r="D106" s="41"/>
      <c r="E106" s="42"/>
      <c r="F106" s="43"/>
      <c r="G106" s="43"/>
      <c r="H106" s="43"/>
      <c r="I106" s="27" t="s">
        <v>28</v>
      </c>
      <c r="J106" s="10">
        <f>F102</f>
        <v>2500</v>
      </c>
      <c r="K106" s="10"/>
      <c r="L106" s="10"/>
      <c r="M106" s="44"/>
      <c r="N106" s="11"/>
      <c r="O106" s="11"/>
    </row>
    <row r="107" spans="1:15" ht="17.25" customHeight="1" x14ac:dyDescent="0.25">
      <c r="A107" s="98"/>
      <c r="B107" s="40"/>
      <c r="C107" s="41"/>
      <c r="D107" s="41"/>
      <c r="E107" s="42"/>
      <c r="F107" s="43"/>
      <c r="G107" s="43"/>
      <c r="H107" s="43"/>
      <c r="I107" s="27" t="s">
        <v>12</v>
      </c>
      <c r="J107" s="10"/>
      <c r="K107" s="10"/>
      <c r="L107" s="10"/>
      <c r="M107" s="44"/>
      <c r="N107" s="11"/>
      <c r="O107" s="11"/>
    </row>
    <row r="108" spans="1:15" ht="17.25" customHeight="1" x14ac:dyDescent="0.25">
      <c r="A108" s="98"/>
      <c r="B108" s="40" t="s">
        <v>88</v>
      </c>
      <c r="C108" s="41">
        <v>2023</v>
      </c>
      <c r="D108" s="41">
        <v>2023</v>
      </c>
      <c r="E108" s="42" t="s">
        <v>40</v>
      </c>
      <c r="F108" s="43">
        <v>3000</v>
      </c>
      <c r="G108" s="43" t="s">
        <v>17</v>
      </c>
      <c r="H108" s="43">
        <v>3000</v>
      </c>
      <c r="I108" s="27" t="s">
        <v>24</v>
      </c>
      <c r="J108" s="10">
        <f>SUM(J110:J113)</f>
        <v>3000</v>
      </c>
      <c r="K108" s="10"/>
      <c r="L108" s="10"/>
      <c r="M108" s="44" t="s">
        <v>42</v>
      </c>
      <c r="N108" s="11"/>
      <c r="O108" s="11"/>
    </row>
    <row r="109" spans="1:15" ht="17.25" customHeight="1" x14ac:dyDescent="0.25">
      <c r="A109" s="98"/>
      <c r="B109" s="40"/>
      <c r="C109" s="41"/>
      <c r="D109" s="41"/>
      <c r="E109" s="42"/>
      <c r="F109" s="43"/>
      <c r="G109" s="43"/>
      <c r="H109" s="43"/>
      <c r="I109" s="27" t="s">
        <v>25</v>
      </c>
      <c r="J109" s="10"/>
      <c r="K109" s="10"/>
      <c r="L109" s="10"/>
      <c r="M109" s="44"/>
      <c r="N109" s="11"/>
      <c r="O109" s="11"/>
    </row>
    <row r="110" spans="1:15" ht="17.25" customHeight="1" x14ac:dyDescent="0.25">
      <c r="A110" s="98"/>
      <c r="B110" s="40"/>
      <c r="C110" s="41"/>
      <c r="D110" s="41"/>
      <c r="E110" s="42"/>
      <c r="F110" s="43"/>
      <c r="G110" s="43"/>
      <c r="H110" s="43"/>
      <c r="I110" s="27" t="s">
        <v>26</v>
      </c>
      <c r="J110" s="10"/>
      <c r="K110" s="10"/>
      <c r="L110" s="10"/>
      <c r="M110" s="44"/>
      <c r="N110" s="11"/>
      <c r="O110" s="11"/>
    </row>
    <row r="111" spans="1:15" ht="17.25" customHeight="1" x14ac:dyDescent="0.25">
      <c r="A111" s="98"/>
      <c r="B111" s="40"/>
      <c r="C111" s="41"/>
      <c r="D111" s="41"/>
      <c r="E111" s="42"/>
      <c r="F111" s="43"/>
      <c r="G111" s="43"/>
      <c r="H111" s="43"/>
      <c r="I111" s="27" t="s">
        <v>27</v>
      </c>
      <c r="J111" s="10"/>
      <c r="K111" s="10"/>
      <c r="L111" s="10"/>
      <c r="M111" s="44"/>
      <c r="N111" s="11"/>
      <c r="O111" s="11"/>
    </row>
    <row r="112" spans="1:15" ht="17.25" customHeight="1" x14ac:dyDescent="0.25">
      <c r="A112" s="98"/>
      <c r="B112" s="40"/>
      <c r="C112" s="41"/>
      <c r="D112" s="41"/>
      <c r="E112" s="42"/>
      <c r="F112" s="43"/>
      <c r="G112" s="43"/>
      <c r="H112" s="43"/>
      <c r="I112" s="27" t="s">
        <v>28</v>
      </c>
      <c r="J112" s="10">
        <v>3000</v>
      </c>
      <c r="K112" s="10"/>
      <c r="L112" s="10"/>
      <c r="M112" s="44"/>
      <c r="N112" s="11"/>
      <c r="O112" s="11"/>
    </row>
    <row r="113" spans="1:15" ht="17.25" customHeight="1" x14ac:dyDescent="0.25">
      <c r="A113" s="98"/>
      <c r="B113" s="40"/>
      <c r="C113" s="41"/>
      <c r="D113" s="41"/>
      <c r="E113" s="42"/>
      <c r="F113" s="43"/>
      <c r="G113" s="43"/>
      <c r="H113" s="43"/>
      <c r="I113" s="27" t="s">
        <v>12</v>
      </c>
      <c r="J113" s="10"/>
      <c r="K113" s="10"/>
      <c r="L113" s="10"/>
      <c r="M113" s="44"/>
      <c r="N113" s="11"/>
      <c r="O113" s="11"/>
    </row>
    <row r="114" spans="1:15" ht="17.25" customHeight="1" x14ac:dyDescent="0.25">
      <c r="A114" s="98"/>
      <c r="B114" s="40" t="s">
        <v>89</v>
      </c>
      <c r="C114" s="41">
        <v>2023</v>
      </c>
      <c r="D114" s="41">
        <v>2023</v>
      </c>
      <c r="E114" s="42" t="s">
        <v>40</v>
      </c>
      <c r="F114" s="43">
        <v>2500</v>
      </c>
      <c r="G114" s="43" t="s">
        <v>17</v>
      </c>
      <c r="H114" s="43">
        <v>2500</v>
      </c>
      <c r="I114" s="27" t="s">
        <v>24</v>
      </c>
      <c r="J114" s="10">
        <f>SUM(J116:J119)</f>
        <v>2500</v>
      </c>
      <c r="K114" s="10"/>
      <c r="L114" s="10"/>
      <c r="M114" s="44" t="s">
        <v>42</v>
      </c>
      <c r="N114" s="11"/>
      <c r="O114" s="11"/>
    </row>
    <row r="115" spans="1:15" ht="17.25" customHeight="1" x14ac:dyDescent="0.25">
      <c r="A115" s="98"/>
      <c r="B115" s="40"/>
      <c r="C115" s="41"/>
      <c r="D115" s="41"/>
      <c r="E115" s="42"/>
      <c r="F115" s="43"/>
      <c r="G115" s="43"/>
      <c r="H115" s="43"/>
      <c r="I115" s="27" t="s">
        <v>25</v>
      </c>
      <c r="J115" s="10"/>
      <c r="K115" s="10"/>
      <c r="L115" s="10"/>
      <c r="M115" s="44"/>
      <c r="N115" s="11"/>
      <c r="O115" s="11"/>
    </row>
    <row r="116" spans="1:15" ht="17.25" customHeight="1" x14ac:dyDescent="0.25">
      <c r="A116" s="98"/>
      <c r="B116" s="40"/>
      <c r="C116" s="41"/>
      <c r="D116" s="41"/>
      <c r="E116" s="42"/>
      <c r="F116" s="43"/>
      <c r="G116" s="43"/>
      <c r="H116" s="43"/>
      <c r="I116" s="27" t="s">
        <v>26</v>
      </c>
      <c r="J116" s="10"/>
      <c r="K116" s="10"/>
      <c r="L116" s="10"/>
      <c r="M116" s="44"/>
      <c r="N116" s="11"/>
      <c r="O116" s="11"/>
    </row>
    <row r="117" spans="1:15" ht="17.25" customHeight="1" x14ac:dyDescent="0.25">
      <c r="A117" s="98"/>
      <c r="B117" s="40"/>
      <c r="C117" s="41"/>
      <c r="D117" s="41"/>
      <c r="E117" s="42"/>
      <c r="F117" s="43"/>
      <c r="G117" s="43"/>
      <c r="H117" s="43"/>
      <c r="I117" s="27" t="s">
        <v>27</v>
      </c>
      <c r="J117" s="10"/>
      <c r="K117" s="10"/>
      <c r="L117" s="10"/>
      <c r="M117" s="44"/>
      <c r="N117" s="11"/>
      <c r="O117" s="11"/>
    </row>
    <row r="118" spans="1:15" ht="17.25" customHeight="1" x14ac:dyDescent="0.25">
      <c r="A118" s="98"/>
      <c r="B118" s="40"/>
      <c r="C118" s="41"/>
      <c r="D118" s="41"/>
      <c r="E118" s="42"/>
      <c r="F118" s="43"/>
      <c r="G118" s="43"/>
      <c r="H118" s="43"/>
      <c r="I118" s="27" t="s">
        <v>28</v>
      </c>
      <c r="J118" s="10">
        <f>F114</f>
        <v>2500</v>
      </c>
      <c r="K118" s="10"/>
      <c r="L118" s="10"/>
      <c r="M118" s="44"/>
      <c r="N118" s="11"/>
      <c r="O118" s="11"/>
    </row>
    <row r="119" spans="1:15" ht="17.25" customHeight="1" x14ac:dyDescent="0.25">
      <c r="A119" s="98"/>
      <c r="B119" s="40"/>
      <c r="C119" s="41"/>
      <c r="D119" s="41"/>
      <c r="E119" s="42"/>
      <c r="F119" s="43"/>
      <c r="G119" s="43"/>
      <c r="H119" s="43"/>
      <c r="I119" s="27" t="s">
        <v>12</v>
      </c>
      <c r="J119" s="10"/>
      <c r="K119" s="10"/>
      <c r="L119" s="10"/>
      <c r="M119" s="44"/>
      <c r="N119" s="11"/>
      <c r="O119" s="11"/>
    </row>
    <row r="120" spans="1:15" ht="17.25" customHeight="1" x14ac:dyDescent="0.25">
      <c r="A120" s="98"/>
      <c r="B120" s="40" t="s">
        <v>90</v>
      </c>
      <c r="C120" s="41">
        <v>2023</v>
      </c>
      <c r="D120" s="41">
        <v>2023</v>
      </c>
      <c r="E120" s="42" t="s">
        <v>40</v>
      </c>
      <c r="F120" s="43">
        <v>3000</v>
      </c>
      <c r="G120" s="43" t="s">
        <v>17</v>
      </c>
      <c r="H120" s="43">
        <v>3000</v>
      </c>
      <c r="I120" s="27" t="s">
        <v>24</v>
      </c>
      <c r="J120" s="10">
        <f>SUM(J122:J125)</f>
        <v>3000</v>
      </c>
      <c r="K120" s="10"/>
      <c r="L120" s="10"/>
      <c r="M120" s="44" t="s">
        <v>42</v>
      </c>
      <c r="N120" s="11"/>
      <c r="O120" s="11"/>
    </row>
    <row r="121" spans="1:15" ht="17.25" customHeight="1" x14ac:dyDescent="0.25">
      <c r="A121" s="98"/>
      <c r="B121" s="40"/>
      <c r="C121" s="41"/>
      <c r="D121" s="41"/>
      <c r="E121" s="42"/>
      <c r="F121" s="43"/>
      <c r="G121" s="43"/>
      <c r="H121" s="43"/>
      <c r="I121" s="27" t="s">
        <v>25</v>
      </c>
      <c r="J121" s="10"/>
      <c r="K121" s="10"/>
      <c r="L121" s="10"/>
      <c r="M121" s="44"/>
      <c r="N121" s="11"/>
      <c r="O121" s="11"/>
    </row>
    <row r="122" spans="1:15" ht="17.25" customHeight="1" x14ac:dyDescent="0.25">
      <c r="A122" s="98"/>
      <c r="B122" s="40"/>
      <c r="C122" s="41"/>
      <c r="D122" s="41"/>
      <c r="E122" s="42"/>
      <c r="F122" s="43"/>
      <c r="G122" s="43"/>
      <c r="H122" s="43"/>
      <c r="I122" s="27" t="s">
        <v>26</v>
      </c>
      <c r="J122" s="10"/>
      <c r="K122" s="10"/>
      <c r="L122" s="10"/>
      <c r="M122" s="44"/>
      <c r="N122" s="11"/>
      <c r="O122" s="11"/>
    </row>
    <row r="123" spans="1:15" ht="17.25" customHeight="1" x14ac:dyDescent="0.25">
      <c r="A123" s="98"/>
      <c r="B123" s="40"/>
      <c r="C123" s="41"/>
      <c r="D123" s="41"/>
      <c r="E123" s="42"/>
      <c r="F123" s="43"/>
      <c r="G123" s="43"/>
      <c r="H123" s="43"/>
      <c r="I123" s="27" t="s">
        <v>27</v>
      </c>
      <c r="J123" s="10"/>
      <c r="K123" s="10"/>
      <c r="L123" s="10"/>
      <c r="M123" s="44"/>
      <c r="N123" s="11"/>
      <c r="O123" s="11"/>
    </row>
    <row r="124" spans="1:15" ht="17.25" customHeight="1" x14ac:dyDescent="0.25">
      <c r="A124" s="98"/>
      <c r="B124" s="40"/>
      <c r="C124" s="41"/>
      <c r="D124" s="41"/>
      <c r="E124" s="42"/>
      <c r="F124" s="43"/>
      <c r="G124" s="43"/>
      <c r="H124" s="43"/>
      <c r="I124" s="27" t="s">
        <v>28</v>
      </c>
      <c r="J124" s="10">
        <v>3000</v>
      </c>
      <c r="K124" s="10"/>
      <c r="L124" s="10"/>
      <c r="M124" s="44"/>
      <c r="N124" s="11"/>
      <c r="O124" s="11"/>
    </row>
    <row r="125" spans="1:15" ht="17.25" customHeight="1" x14ac:dyDescent="0.25">
      <c r="A125" s="98"/>
      <c r="B125" s="40"/>
      <c r="C125" s="41"/>
      <c r="D125" s="41"/>
      <c r="E125" s="42"/>
      <c r="F125" s="43"/>
      <c r="G125" s="43"/>
      <c r="H125" s="43"/>
      <c r="I125" s="27" t="s">
        <v>12</v>
      </c>
      <c r="J125" s="10"/>
      <c r="K125" s="10"/>
      <c r="L125" s="10"/>
      <c r="M125" s="44"/>
      <c r="N125" s="11"/>
      <c r="O125" s="11"/>
    </row>
    <row r="126" spans="1:15" ht="17.25" customHeight="1" x14ac:dyDescent="0.25">
      <c r="A126" s="98"/>
      <c r="B126" s="40" t="s">
        <v>91</v>
      </c>
      <c r="C126" s="41">
        <v>2023</v>
      </c>
      <c r="D126" s="41">
        <v>2023</v>
      </c>
      <c r="E126" s="42" t="s">
        <v>40</v>
      </c>
      <c r="F126" s="43">
        <v>2500</v>
      </c>
      <c r="G126" s="43" t="s">
        <v>17</v>
      </c>
      <c r="H126" s="43">
        <v>2500</v>
      </c>
      <c r="I126" s="27" t="s">
        <v>24</v>
      </c>
      <c r="J126" s="10">
        <f>SUM(J128:J131)</f>
        <v>2500</v>
      </c>
      <c r="K126" s="10"/>
      <c r="L126" s="10"/>
      <c r="M126" s="44" t="s">
        <v>42</v>
      </c>
      <c r="N126" s="11"/>
      <c r="O126" s="11"/>
    </row>
    <row r="127" spans="1:15" ht="17.25" customHeight="1" x14ac:dyDescent="0.25">
      <c r="A127" s="98"/>
      <c r="B127" s="40"/>
      <c r="C127" s="41"/>
      <c r="D127" s="41"/>
      <c r="E127" s="42"/>
      <c r="F127" s="43"/>
      <c r="G127" s="43"/>
      <c r="H127" s="43"/>
      <c r="I127" s="27" t="s">
        <v>25</v>
      </c>
      <c r="J127" s="10"/>
      <c r="K127" s="10"/>
      <c r="L127" s="10"/>
      <c r="M127" s="44"/>
      <c r="N127" s="11"/>
      <c r="O127" s="11"/>
    </row>
    <row r="128" spans="1:15" ht="17.25" customHeight="1" x14ac:dyDescent="0.25">
      <c r="A128" s="98"/>
      <c r="B128" s="40"/>
      <c r="C128" s="41"/>
      <c r="D128" s="41"/>
      <c r="E128" s="42"/>
      <c r="F128" s="43"/>
      <c r="G128" s="43"/>
      <c r="H128" s="43"/>
      <c r="I128" s="27" t="s">
        <v>26</v>
      </c>
      <c r="J128" s="10"/>
      <c r="K128" s="10"/>
      <c r="L128" s="10"/>
      <c r="M128" s="44"/>
      <c r="N128" s="11"/>
      <c r="O128" s="11"/>
    </row>
    <row r="129" spans="1:15" ht="17.25" customHeight="1" x14ac:dyDescent="0.25">
      <c r="A129" s="98"/>
      <c r="B129" s="40"/>
      <c r="C129" s="41"/>
      <c r="D129" s="41"/>
      <c r="E129" s="42"/>
      <c r="F129" s="43"/>
      <c r="G129" s="43"/>
      <c r="H129" s="43"/>
      <c r="I129" s="27" t="s">
        <v>27</v>
      </c>
      <c r="J129" s="10"/>
      <c r="K129" s="10"/>
      <c r="L129" s="10"/>
      <c r="M129" s="44"/>
      <c r="N129" s="11"/>
      <c r="O129" s="11"/>
    </row>
    <row r="130" spans="1:15" ht="17.25" customHeight="1" x14ac:dyDescent="0.25">
      <c r="A130" s="98"/>
      <c r="B130" s="40"/>
      <c r="C130" s="41"/>
      <c r="D130" s="41"/>
      <c r="E130" s="42"/>
      <c r="F130" s="43"/>
      <c r="G130" s="43"/>
      <c r="H130" s="43"/>
      <c r="I130" s="27" t="s">
        <v>28</v>
      </c>
      <c r="J130" s="10">
        <f>F126</f>
        <v>2500</v>
      </c>
      <c r="K130" s="10"/>
      <c r="L130" s="10"/>
      <c r="M130" s="44"/>
      <c r="N130" s="11"/>
      <c r="O130" s="11"/>
    </row>
    <row r="131" spans="1:15" ht="17.25" customHeight="1" x14ac:dyDescent="0.25">
      <c r="A131" s="98"/>
      <c r="B131" s="40"/>
      <c r="C131" s="41"/>
      <c r="D131" s="41"/>
      <c r="E131" s="42"/>
      <c r="F131" s="43"/>
      <c r="G131" s="43"/>
      <c r="H131" s="43"/>
      <c r="I131" s="27" t="s">
        <v>12</v>
      </c>
      <c r="J131" s="10"/>
      <c r="K131" s="10"/>
      <c r="L131" s="10"/>
      <c r="M131" s="44"/>
      <c r="N131" s="11"/>
      <c r="O131" s="11"/>
    </row>
    <row r="132" spans="1:15" ht="17.25" customHeight="1" x14ac:dyDescent="0.25">
      <c r="A132" s="98"/>
      <c r="B132" s="40" t="s">
        <v>92</v>
      </c>
      <c r="C132" s="41">
        <v>2023</v>
      </c>
      <c r="D132" s="41">
        <v>2023</v>
      </c>
      <c r="E132" s="42" t="s">
        <v>40</v>
      </c>
      <c r="F132" s="43">
        <v>3000</v>
      </c>
      <c r="G132" s="43" t="s">
        <v>17</v>
      </c>
      <c r="H132" s="43">
        <v>3000</v>
      </c>
      <c r="I132" s="27" t="s">
        <v>24</v>
      </c>
      <c r="J132" s="10">
        <f>SUM(J134:J137)</f>
        <v>3000</v>
      </c>
      <c r="K132" s="10"/>
      <c r="L132" s="10"/>
      <c r="M132" s="44" t="s">
        <v>42</v>
      </c>
      <c r="N132" s="11"/>
      <c r="O132" s="11"/>
    </row>
    <row r="133" spans="1:15" ht="17.25" customHeight="1" x14ac:dyDescent="0.25">
      <c r="A133" s="98"/>
      <c r="B133" s="40"/>
      <c r="C133" s="41"/>
      <c r="D133" s="41"/>
      <c r="E133" s="42"/>
      <c r="F133" s="43"/>
      <c r="G133" s="43"/>
      <c r="H133" s="43"/>
      <c r="I133" s="27" t="s">
        <v>25</v>
      </c>
      <c r="J133" s="10"/>
      <c r="K133" s="10"/>
      <c r="L133" s="10"/>
      <c r="M133" s="44"/>
      <c r="N133" s="11"/>
      <c r="O133" s="11"/>
    </row>
    <row r="134" spans="1:15" ht="17.25" customHeight="1" x14ac:dyDescent="0.25">
      <c r="A134" s="98"/>
      <c r="B134" s="40"/>
      <c r="C134" s="41"/>
      <c r="D134" s="41"/>
      <c r="E134" s="42"/>
      <c r="F134" s="43"/>
      <c r="G134" s="43"/>
      <c r="H134" s="43"/>
      <c r="I134" s="27" t="s">
        <v>26</v>
      </c>
      <c r="J134" s="10"/>
      <c r="K134" s="10"/>
      <c r="L134" s="10"/>
      <c r="M134" s="44"/>
      <c r="N134" s="11"/>
      <c r="O134" s="11"/>
    </row>
    <row r="135" spans="1:15" ht="17.25" customHeight="1" x14ac:dyDescent="0.25">
      <c r="A135" s="98"/>
      <c r="B135" s="40"/>
      <c r="C135" s="41"/>
      <c r="D135" s="41"/>
      <c r="E135" s="42"/>
      <c r="F135" s="43"/>
      <c r="G135" s="43"/>
      <c r="H135" s="43"/>
      <c r="I135" s="27" t="s">
        <v>27</v>
      </c>
      <c r="J135" s="10"/>
      <c r="K135" s="10"/>
      <c r="L135" s="10"/>
      <c r="M135" s="44"/>
      <c r="N135" s="11"/>
      <c r="O135" s="11"/>
    </row>
    <row r="136" spans="1:15" ht="17.25" customHeight="1" x14ac:dyDescent="0.25">
      <c r="A136" s="98"/>
      <c r="B136" s="40"/>
      <c r="C136" s="41"/>
      <c r="D136" s="41"/>
      <c r="E136" s="42"/>
      <c r="F136" s="43"/>
      <c r="G136" s="43"/>
      <c r="H136" s="43"/>
      <c r="I136" s="27" t="s">
        <v>28</v>
      </c>
      <c r="J136" s="10">
        <v>3000</v>
      </c>
      <c r="K136" s="10"/>
      <c r="L136" s="10"/>
      <c r="M136" s="44"/>
      <c r="N136" s="11"/>
      <c r="O136" s="11"/>
    </row>
    <row r="137" spans="1:15" ht="17.25" customHeight="1" x14ac:dyDescent="0.25">
      <c r="A137" s="98"/>
      <c r="B137" s="40"/>
      <c r="C137" s="41"/>
      <c r="D137" s="41"/>
      <c r="E137" s="42"/>
      <c r="F137" s="43"/>
      <c r="G137" s="43"/>
      <c r="H137" s="43"/>
      <c r="I137" s="27" t="s">
        <v>12</v>
      </c>
      <c r="J137" s="10"/>
      <c r="K137" s="10"/>
      <c r="L137" s="10"/>
      <c r="M137" s="44"/>
      <c r="N137" s="11"/>
      <c r="O137" s="11"/>
    </row>
    <row r="138" spans="1:15" ht="17.25" customHeight="1" x14ac:dyDescent="0.25">
      <c r="A138" s="98"/>
      <c r="B138" s="40" t="s">
        <v>93</v>
      </c>
      <c r="C138" s="41">
        <v>2023</v>
      </c>
      <c r="D138" s="41">
        <v>2023</v>
      </c>
      <c r="E138" s="42" t="s">
        <v>40</v>
      </c>
      <c r="F138" s="43">
        <v>2500</v>
      </c>
      <c r="G138" s="43" t="s">
        <v>17</v>
      </c>
      <c r="H138" s="43">
        <v>2500</v>
      </c>
      <c r="I138" s="27" t="s">
        <v>24</v>
      </c>
      <c r="J138" s="10">
        <f>SUM(J140:J143)</f>
        <v>2500</v>
      </c>
      <c r="K138" s="10"/>
      <c r="L138" s="10"/>
      <c r="M138" s="44" t="s">
        <v>42</v>
      </c>
      <c r="N138" s="11"/>
      <c r="O138" s="11"/>
    </row>
    <row r="139" spans="1:15" ht="17.25" customHeight="1" x14ac:dyDescent="0.25">
      <c r="A139" s="98"/>
      <c r="B139" s="40"/>
      <c r="C139" s="41"/>
      <c r="D139" s="41"/>
      <c r="E139" s="42"/>
      <c r="F139" s="43"/>
      <c r="G139" s="43"/>
      <c r="H139" s="43"/>
      <c r="I139" s="27" t="s">
        <v>25</v>
      </c>
      <c r="J139" s="10"/>
      <c r="K139" s="10"/>
      <c r="L139" s="10"/>
      <c r="M139" s="44"/>
      <c r="N139" s="11"/>
      <c r="O139" s="11"/>
    </row>
    <row r="140" spans="1:15" ht="17.25" customHeight="1" x14ac:dyDescent="0.25">
      <c r="A140" s="98"/>
      <c r="B140" s="40"/>
      <c r="C140" s="41"/>
      <c r="D140" s="41"/>
      <c r="E140" s="42"/>
      <c r="F140" s="43"/>
      <c r="G140" s="43"/>
      <c r="H140" s="43"/>
      <c r="I140" s="27" t="s">
        <v>26</v>
      </c>
      <c r="J140" s="10"/>
      <c r="K140" s="10"/>
      <c r="L140" s="10"/>
      <c r="M140" s="44"/>
      <c r="N140" s="11"/>
      <c r="O140" s="11"/>
    </row>
    <row r="141" spans="1:15" ht="17.25" customHeight="1" x14ac:dyDescent="0.25">
      <c r="A141" s="98"/>
      <c r="B141" s="40"/>
      <c r="C141" s="41"/>
      <c r="D141" s="41"/>
      <c r="E141" s="42"/>
      <c r="F141" s="43"/>
      <c r="G141" s="43"/>
      <c r="H141" s="43"/>
      <c r="I141" s="27" t="s">
        <v>27</v>
      </c>
      <c r="J141" s="10"/>
      <c r="K141" s="10"/>
      <c r="L141" s="10"/>
      <c r="M141" s="44"/>
      <c r="N141" s="11"/>
      <c r="O141" s="11"/>
    </row>
    <row r="142" spans="1:15" ht="17.25" customHeight="1" x14ac:dyDescent="0.25">
      <c r="A142" s="98"/>
      <c r="B142" s="40"/>
      <c r="C142" s="41"/>
      <c r="D142" s="41"/>
      <c r="E142" s="42"/>
      <c r="F142" s="43"/>
      <c r="G142" s="43"/>
      <c r="H142" s="43"/>
      <c r="I142" s="27" t="s">
        <v>28</v>
      </c>
      <c r="J142" s="10">
        <f>F138</f>
        <v>2500</v>
      </c>
      <c r="K142" s="10"/>
      <c r="L142" s="10"/>
      <c r="M142" s="44"/>
      <c r="N142" s="11"/>
      <c r="O142" s="11"/>
    </row>
    <row r="143" spans="1:15" ht="17.25" customHeight="1" x14ac:dyDescent="0.25">
      <c r="A143" s="98"/>
      <c r="B143" s="40"/>
      <c r="C143" s="41"/>
      <c r="D143" s="41"/>
      <c r="E143" s="42"/>
      <c r="F143" s="43"/>
      <c r="G143" s="43"/>
      <c r="H143" s="43"/>
      <c r="I143" s="27" t="s">
        <v>12</v>
      </c>
      <c r="J143" s="10"/>
      <c r="K143" s="10"/>
      <c r="L143" s="10"/>
      <c r="M143" s="44"/>
      <c r="N143" s="11"/>
      <c r="O143" s="11"/>
    </row>
    <row r="144" spans="1:15" ht="17.25" customHeight="1" x14ac:dyDescent="0.25">
      <c r="A144" s="98"/>
      <c r="B144" s="40" t="s">
        <v>94</v>
      </c>
      <c r="C144" s="41">
        <v>2023</v>
      </c>
      <c r="D144" s="41">
        <v>2023</v>
      </c>
      <c r="E144" s="42" t="s">
        <v>40</v>
      </c>
      <c r="F144" s="43">
        <v>2500</v>
      </c>
      <c r="G144" s="43" t="s">
        <v>17</v>
      </c>
      <c r="H144" s="43">
        <v>2500</v>
      </c>
      <c r="I144" s="27" t="s">
        <v>24</v>
      </c>
      <c r="J144" s="10">
        <f>SUM(J146:J149)</f>
        <v>2500</v>
      </c>
      <c r="K144" s="10"/>
      <c r="L144" s="10"/>
      <c r="M144" s="44" t="s">
        <v>42</v>
      </c>
      <c r="N144" s="11"/>
      <c r="O144" s="11"/>
    </row>
    <row r="145" spans="1:15" ht="17.25" customHeight="1" x14ac:dyDescent="0.25">
      <c r="A145" s="98"/>
      <c r="B145" s="40"/>
      <c r="C145" s="41"/>
      <c r="D145" s="41"/>
      <c r="E145" s="42"/>
      <c r="F145" s="43"/>
      <c r="G145" s="43"/>
      <c r="H145" s="43"/>
      <c r="I145" s="27" t="s">
        <v>25</v>
      </c>
      <c r="J145" s="10"/>
      <c r="K145" s="10"/>
      <c r="L145" s="10"/>
      <c r="M145" s="44"/>
      <c r="N145" s="11"/>
      <c r="O145" s="11"/>
    </row>
    <row r="146" spans="1:15" ht="17.25" customHeight="1" x14ac:dyDescent="0.25">
      <c r="A146" s="98"/>
      <c r="B146" s="40"/>
      <c r="C146" s="41"/>
      <c r="D146" s="41"/>
      <c r="E146" s="42"/>
      <c r="F146" s="43"/>
      <c r="G146" s="43"/>
      <c r="H146" s="43"/>
      <c r="I146" s="27" t="s">
        <v>26</v>
      </c>
      <c r="J146" s="10"/>
      <c r="K146" s="10"/>
      <c r="L146" s="10"/>
      <c r="M146" s="44"/>
      <c r="N146" s="11"/>
      <c r="O146" s="11"/>
    </row>
    <row r="147" spans="1:15" ht="17.25" customHeight="1" x14ac:dyDescent="0.25">
      <c r="A147" s="98"/>
      <c r="B147" s="40"/>
      <c r="C147" s="41"/>
      <c r="D147" s="41"/>
      <c r="E147" s="42"/>
      <c r="F147" s="43"/>
      <c r="G147" s="43"/>
      <c r="H147" s="43"/>
      <c r="I147" s="27" t="s">
        <v>27</v>
      </c>
      <c r="J147" s="10"/>
      <c r="K147" s="10"/>
      <c r="L147" s="10"/>
      <c r="M147" s="44"/>
      <c r="N147" s="11"/>
      <c r="O147" s="11"/>
    </row>
    <row r="148" spans="1:15" ht="17.25" customHeight="1" x14ac:dyDescent="0.25">
      <c r="A148" s="98"/>
      <c r="B148" s="40"/>
      <c r="C148" s="41"/>
      <c r="D148" s="41"/>
      <c r="E148" s="42"/>
      <c r="F148" s="43"/>
      <c r="G148" s="43"/>
      <c r="H148" s="43"/>
      <c r="I148" s="27" t="s">
        <v>28</v>
      </c>
      <c r="J148" s="10">
        <f>F144</f>
        <v>2500</v>
      </c>
      <c r="K148" s="10"/>
      <c r="L148" s="10"/>
      <c r="M148" s="44"/>
      <c r="N148" s="11"/>
      <c r="O148" s="11"/>
    </row>
    <row r="149" spans="1:15" ht="17.25" customHeight="1" x14ac:dyDescent="0.25">
      <c r="A149" s="98"/>
      <c r="B149" s="40"/>
      <c r="C149" s="41"/>
      <c r="D149" s="41"/>
      <c r="E149" s="42"/>
      <c r="F149" s="43"/>
      <c r="G149" s="43"/>
      <c r="H149" s="43"/>
      <c r="I149" s="27" t="s">
        <v>12</v>
      </c>
      <c r="J149" s="10"/>
      <c r="K149" s="10"/>
      <c r="L149" s="10"/>
      <c r="M149" s="44"/>
      <c r="N149" s="11"/>
      <c r="O149" s="11"/>
    </row>
    <row r="150" spans="1:15" ht="17.25" customHeight="1" x14ac:dyDescent="0.25">
      <c r="A150" s="98"/>
      <c r="B150" s="40" t="s">
        <v>95</v>
      </c>
      <c r="C150" s="41">
        <v>2023</v>
      </c>
      <c r="D150" s="41">
        <v>2023</v>
      </c>
      <c r="E150" s="42" t="s">
        <v>40</v>
      </c>
      <c r="F150" s="43">
        <v>2500</v>
      </c>
      <c r="G150" s="43" t="s">
        <v>17</v>
      </c>
      <c r="H150" s="43">
        <v>2500</v>
      </c>
      <c r="I150" s="27" t="s">
        <v>24</v>
      </c>
      <c r="J150" s="10">
        <f>SUM(J152:J155)</f>
        <v>2500</v>
      </c>
      <c r="K150" s="10"/>
      <c r="L150" s="10"/>
      <c r="M150" s="44" t="s">
        <v>42</v>
      </c>
      <c r="N150" s="11"/>
      <c r="O150" s="11"/>
    </row>
    <row r="151" spans="1:15" ht="17.25" customHeight="1" x14ac:dyDescent="0.25">
      <c r="A151" s="98"/>
      <c r="B151" s="40"/>
      <c r="C151" s="41"/>
      <c r="D151" s="41"/>
      <c r="E151" s="42"/>
      <c r="F151" s="43"/>
      <c r="G151" s="43"/>
      <c r="H151" s="43"/>
      <c r="I151" s="27" t="s">
        <v>25</v>
      </c>
      <c r="J151" s="10"/>
      <c r="K151" s="10"/>
      <c r="L151" s="10"/>
      <c r="M151" s="44"/>
      <c r="N151" s="11"/>
      <c r="O151" s="11"/>
    </row>
    <row r="152" spans="1:15" ht="17.25" customHeight="1" x14ac:dyDescent="0.25">
      <c r="A152" s="98"/>
      <c r="B152" s="40"/>
      <c r="C152" s="41"/>
      <c r="D152" s="41"/>
      <c r="E152" s="42"/>
      <c r="F152" s="43"/>
      <c r="G152" s="43"/>
      <c r="H152" s="43"/>
      <c r="I152" s="27" t="s">
        <v>26</v>
      </c>
      <c r="J152" s="10"/>
      <c r="K152" s="10"/>
      <c r="L152" s="10"/>
      <c r="M152" s="44"/>
      <c r="N152" s="11"/>
      <c r="O152" s="11"/>
    </row>
    <row r="153" spans="1:15" ht="17.25" customHeight="1" x14ac:dyDescent="0.25">
      <c r="A153" s="98"/>
      <c r="B153" s="40"/>
      <c r="C153" s="41"/>
      <c r="D153" s="41"/>
      <c r="E153" s="42"/>
      <c r="F153" s="43"/>
      <c r="G153" s="43"/>
      <c r="H153" s="43"/>
      <c r="I153" s="27" t="s">
        <v>27</v>
      </c>
      <c r="J153" s="10"/>
      <c r="K153" s="10"/>
      <c r="L153" s="10"/>
      <c r="M153" s="44"/>
      <c r="N153" s="11"/>
      <c r="O153" s="11"/>
    </row>
    <row r="154" spans="1:15" ht="17.25" customHeight="1" x14ac:dyDescent="0.25">
      <c r="A154" s="98"/>
      <c r="B154" s="40"/>
      <c r="C154" s="41"/>
      <c r="D154" s="41"/>
      <c r="E154" s="42"/>
      <c r="F154" s="43"/>
      <c r="G154" s="43"/>
      <c r="H154" s="43"/>
      <c r="I154" s="27" t="s">
        <v>28</v>
      </c>
      <c r="J154" s="10">
        <v>2500</v>
      </c>
      <c r="K154" s="10"/>
      <c r="L154" s="10"/>
      <c r="M154" s="44"/>
      <c r="N154" s="11"/>
      <c r="O154" s="11"/>
    </row>
    <row r="155" spans="1:15" ht="17.25" customHeight="1" x14ac:dyDescent="0.25">
      <c r="A155" s="98"/>
      <c r="B155" s="40"/>
      <c r="C155" s="41"/>
      <c r="D155" s="41"/>
      <c r="E155" s="42"/>
      <c r="F155" s="43"/>
      <c r="G155" s="43"/>
      <c r="H155" s="43"/>
      <c r="I155" s="27" t="s">
        <v>12</v>
      </c>
      <c r="J155" s="10"/>
      <c r="K155" s="10"/>
      <c r="L155" s="10"/>
      <c r="M155" s="44"/>
      <c r="N155" s="11"/>
      <c r="O155" s="11"/>
    </row>
    <row r="156" spans="1:15" ht="17.25" customHeight="1" x14ac:dyDescent="0.25">
      <c r="A156" s="98"/>
      <c r="B156" s="40" t="s">
        <v>96</v>
      </c>
      <c r="C156" s="41">
        <v>2023</v>
      </c>
      <c r="D156" s="41">
        <v>2023</v>
      </c>
      <c r="E156" s="42" t="s">
        <v>40</v>
      </c>
      <c r="F156" s="43">
        <v>2500</v>
      </c>
      <c r="G156" s="43" t="s">
        <v>17</v>
      </c>
      <c r="H156" s="43">
        <v>2500</v>
      </c>
      <c r="I156" s="27" t="s">
        <v>24</v>
      </c>
      <c r="J156" s="10">
        <f>SUM(J158:J161)</f>
        <v>2500</v>
      </c>
      <c r="K156" s="10"/>
      <c r="L156" s="10"/>
      <c r="M156" s="44" t="s">
        <v>42</v>
      </c>
      <c r="N156" s="11"/>
      <c r="O156" s="11"/>
    </row>
    <row r="157" spans="1:15" ht="17.25" customHeight="1" x14ac:dyDescent="0.25">
      <c r="A157" s="98"/>
      <c r="B157" s="40"/>
      <c r="C157" s="41"/>
      <c r="D157" s="41"/>
      <c r="E157" s="42"/>
      <c r="F157" s="43"/>
      <c r="G157" s="43"/>
      <c r="H157" s="43"/>
      <c r="I157" s="27" t="s">
        <v>25</v>
      </c>
      <c r="J157" s="10"/>
      <c r="K157" s="10"/>
      <c r="L157" s="10"/>
      <c r="M157" s="44"/>
      <c r="N157" s="11"/>
      <c r="O157" s="11"/>
    </row>
    <row r="158" spans="1:15" ht="17.25" customHeight="1" x14ac:dyDescent="0.25">
      <c r="A158" s="98"/>
      <c r="B158" s="40"/>
      <c r="C158" s="41"/>
      <c r="D158" s="41"/>
      <c r="E158" s="42"/>
      <c r="F158" s="43"/>
      <c r="G158" s="43"/>
      <c r="H158" s="43"/>
      <c r="I158" s="27" t="s">
        <v>26</v>
      </c>
      <c r="J158" s="10"/>
      <c r="K158" s="10"/>
      <c r="L158" s="10"/>
      <c r="M158" s="44"/>
      <c r="N158" s="11"/>
      <c r="O158" s="11"/>
    </row>
    <row r="159" spans="1:15" ht="17.25" customHeight="1" x14ac:dyDescent="0.25">
      <c r="A159" s="98"/>
      <c r="B159" s="40"/>
      <c r="C159" s="41"/>
      <c r="D159" s="41"/>
      <c r="E159" s="42"/>
      <c r="F159" s="43"/>
      <c r="G159" s="43"/>
      <c r="H159" s="43"/>
      <c r="I159" s="27" t="s">
        <v>27</v>
      </c>
      <c r="J159" s="10"/>
      <c r="K159" s="10"/>
      <c r="L159" s="10"/>
      <c r="M159" s="44"/>
      <c r="N159" s="11"/>
      <c r="O159" s="11"/>
    </row>
    <row r="160" spans="1:15" ht="17.25" customHeight="1" x14ac:dyDescent="0.25">
      <c r="A160" s="98"/>
      <c r="B160" s="40"/>
      <c r="C160" s="41"/>
      <c r="D160" s="41"/>
      <c r="E160" s="42"/>
      <c r="F160" s="43"/>
      <c r="G160" s="43"/>
      <c r="H160" s="43"/>
      <c r="I160" s="27" t="s">
        <v>28</v>
      </c>
      <c r="J160" s="10">
        <v>2500</v>
      </c>
      <c r="K160" s="10"/>
      <c r="L160" s="10"/>
      <c r="M160" s="44"/>
      <c r="N160" s="11"/>
      <c r="O160" s="11"/>
    </row>
    <row r="161" spans="1:16" ht="17.25" customHeight="1" x14ac:dyDescent="0.25">
      <c r="A161" s="98"/>
      <c r="B161" s="40"/>
      <c r="C161" s="41"/>
      <c r="D161" s="41"/>
      <c r="E161" s="42"/>
      <c r="F161" s="43"/>
      <c r="G161" s="43"/>
      <c r="H161" s="43"/>
      <c r="I161" s="27" t="s">
        <v>12</v>
      </c>
      <c r="J161" s="10"/>
      <c r="K161" s="10"/>
      <c r="L161" s="10"/>
      <c r="M161" s="44"/>
      <c r="N161" s="11"/>
      <c r="O161" s="11"/>
    </row>
    <row r="162" spans="1:16" ht="17.25" customHeight="1" x14ac:dyDescent="0.25">
      <c r="A162" s="98"/>
      <c r="B162" s="45" t="s">
        <v>97</v>
      </c>
      <c r="C162" s="41">
        <v>2023</v>
      </c>
      <c r="D162" s="41">
        <v>2023</v>
      </c>
      <c r="E162" s="41" t="s">
        <v>40</v>
      </c>
      <c r="F162" s="43">
        <v>27500</v>
      </c>
      <c r="G162" s="49" t="s">
        <v>98</v>
      </c>
      <c r="H162" s="43">
        <v>27500</v>
      </c>
      <c r="I162" s="27" t="s">
        <v>24</v>
      </c>
      <c r="J162" s="10">
        <f>SUM(J166)</f>
        <v>27500</v>
      </c>
      <c r="K162" s="10"/>
      <c r="L162" s="10"/>
      <c r="M162" s="44" t="s">
        <v>42</v>
      </c>
      <c r="N162" s="11"/>
      <c r="O162" s="11"/>
    </row>
    <row r="163" spans="1:16" ht="17.25" customHeight="1" x14ac:dyDescent="0.25">
      <c r="A163" s="98"/>
      <c r="B163" s="45"/>
      <c r="C163" s="41"/>
      <c r="D163" s="41"/>
      <c r="E163" s="41"/>
      <c r="F163" s="43"/>
      <c r="G163" s="49"/>
      <c r="H163" s="43"/>
      <c r="I163" s="27" t="s">
        <v>25</v>
      </c>
      <c r="J163" s="10"/>
      <c r="K163" s="10"/>
      <c r="L163" s="10"/>
      <c r="M163" s="44"/>
      <c r="N163" s="11"/>
      <c r="O163" s="11"/>
    </row>
    <row r="164" spans="1:16" ht="17.25" customHeight="1" x14ac:dyDescent="0.25">
      <c r="A164" s="98"/>
      <c r="B164" s="45"/>
      <c r="C164" s="41"/>
      <c r="D164" s="41"/>
      <c r="E164" s="41"/>
      <c r="F164" s="43"/>
      <c r="G164" s="49"/>
      <c r="H164" s="43"/>
      <c r="I164" s="27" t="s">
        <v>26</v>
      </c>
      <c r="J164" s="10"/>
      <c r="K164" s="10"/>
      <c r="L164" s="10"/>
      <c r="M164" s="44"/>
      <c r="N164" s="11"/>
      <c r="O164" s="11"/>
    </row>
    <row r="165" spans="1:16" ht="17.25" customHeight="1" x14ac:dyDescent="0.25">
      <c r="A165" s="98"/>
      <c r="B165" s="45"/>
      <c r="C165" s="41"/>
      <c r="D165" s="41"/>
      <c r="E165" s="41"/>
      <c r="F165" s="43"/>
      <c r="G165" s="49"/>
      <c r="H165" s="43"/>
      <c r="I165" s="27" t="s">
        <v>27</v>
      </c>
      <c r="J165" s="10"/>
      <c r="K165" s="10"/>
      <c r="L165" s="10"/>
      <c r="M165" s="44"/>
      <c r="N165" s="11"/>
      <c r="O165" s="11"/>
    </row>
    <row r="166" spans="1:16" ht="17.25" customHeight="1" x14ac:dyDescent="0.25">
      <c r="A166" s="98"/>
      <c r="B166" s="45"/>
      <c r="C166" s="41"/>
      <c r="D166" s="41"/>
      <c r="E166" s="41"/>
      <c r="F166" s="43"/>
      <c r="G166" s="49"/>
      <c r="H166" s="43"/>
      <c r="I166" s="27" t="s">
        <v>28</v>
      </c>
      <c r="J166" s="10">
        <f>20000+7500</f>
        <v>27500</v>
      </c>
      <c r="K166" s="10"/>
      <c r="L166" s="10"/>
      <c r="M166" s="44"/>
      <c r="N166" s="11"/>
      <c r="O166" s="11"/>
    </row>
    <row r="167" spans="1:16" ht="17.25" customHeight="1" thickBot="1" x14ac:dyDescent="0.3">
      <c r="A167" s="98"/>
      <c r="B167" s="46"/>
      <c r="C167" s="47"/>
      <c r="D167" s="47"/>
      <c r="E167" s="47"/>
      <c r="F167" s="48"/>
      <c r="G167" s="50"/>
      <c r="H167" s="48"/>
      <c r="I167" s="33" t="s">
        <v>12</v>
      </c>
      <c r="J167" s="34"/>
      <c r="K167" s="34"/>
      <c r="L167" s="34"/>
      <c r="M167" s="51"/>
      <c r="N167" s="11"/>
      <c r="O167" s="11"/>
    </row>
    <row r="168" spans="1:16" ht="19.5" customHeight="1" x14ac:dyDescent="0.3">
      <c r="A168" s="98"/>
      <c r="B168" s="67" t="s">
        <v>47</v>
      </c>
      <c r="C168" s="58">
        <v>2023</v>
      </c>
      <c r="D168" s="58" t="s">
        <v>29</v>
      </c>
      <c r="E168" s="73" t="s">
        <v>40</v>
      </c>
      <c r="F168" s="70" t="s">
        <v>51</v>
      </c>
      <c r="G168" s="73" t="s">
        <v>34</v>
      </c>
      <c r="H168" s="70" t="s">
        <v>51</v>
      </c>
      <c r="I168" s="17" t="s">
        <v>7</v>
      </c>
      <c r="J168" s="18">
        <f>J170</f>
        <v>16427.099999999999</v>
      </c>
      <c r="K168" s="18"/>
      <c r="L168" s="18"/>
      <c r="M168" s="64" t="s">
        <v>18</v>
      </c>
      <c r="N168" s="11"/>
      <c r="O168" s="12"/>
      <c r="P168" s="12"/>
    </row>
    <row r="169" spans="1:16" ht="19.5" customHeight="1" x14ac:dyDescent="0.3">
      <c r="A169" s="98"/>
      <c r="B169" s="68"/>
      <c r="C169" s="59"/>
      <c r="D169" s="59"/>
      <c r="E169" s="74"/>
      <c r="F169" s="71"/>
      <c r="G169" s="74"/>
      <c r="H169" s="71"/>
      <c r="I169" s="28" t="s">
        <v>8</v>
      </c>
      <c r="J169" s="3"/>
      <c r="K169" s="3"/>
      <c r="L169" s="3"/>
      <c r="M169" s="65"/>
      <c r="N169" s="11"/>
      <c r="O169" s="12"/>
      <c r="P169" s="12"/>
    </row>
    <row r="170" spans="1:16" ht="19.5" customHeight="1" x14ac:dyDescent="0.3">
      <c r="A170" s="98"/>
      <c r="B170" s="68"/>
      <c r="C170" s="59"/>
      <c r="D170" s="59"/>
      <c r="E170" s="74"/>
      <c r="F170" s="71"/>
      <c r="G170" s="74"/>
      <c r="H170" s="71"/>
      <c r="I170" s="28" t="s">
        <v>9</v>
      </c>
      <c r="J170" s="3">
        <v>16427.099999999999</v>
      </c>
      <c r="K170" s="3"/>
      <c r="L170" s="3"/>
      <c r="M170" s="65"/>
      <c r="N170" s="11"/>
      <c r="O170" s="12"/>
      <c r="P170" s="12"/>
    </row>
    <row r="171" spans="1:16" ht="19.5" customHeight="1" x14ac:dyDescent="0.3">
      <c r="A171" s="98"/>
      <c r="B171" s="68"/>
      <c r="C171" s="59"/>
      <c r="D171" s="59"/>
      <c r="E171" s="74"/>
      <c r="F171" s="71"/>
      <c r="G171" s="74"/>
      <c r="H171" s="71"/>
      <c r="I171" s="28" t="s">
        <v>10</v>
      </c>
      <c r="J171" s="3"/>
      <c r="K171" s="3"/>
      <c r="L171" s="3"/>
      <c r="M171" s="65"/>
      <c r="N171" s="11"/>
      <c r="O171" s="12"/>
      <c r="P171" s="12"/>
    </row>
    <row r="172" spans="1:16" ht="19.5" customHeight="1" x14ac:dyDescent="0.3">
      <c r="A172" s="98"/>
      <c r="B172" s="68"/>
      <c r="C172" s="59"/>
      <c r="D172" s="59"/>
      <c r="E172" s="74"/>
      <c r="F172" s="71"/>
      <c r="G172" s="74"/>
      <c r="H172" s="71"/>
      <c r="I172" s="28" t="s">
        <v>11</v>
      </c>
      <c r="J172" s="3"/>
      <c r="K172" s="3"/>
      <c r="L172" s="3"/>
      <c r="M172" s="65"/>
      <c r="N172" s="11"/>
      <c r="O172" s="12"/>
      <c r="P172" s="12"/>
    </row>
    <row r="173" spans="1:16" ht="19.5" customHeight="1" x14ac:dyDescent="0.3">
      <c r="A173" s="98"/>
      <c r="B173" s="69"/>
      <c r="C173" s="60"/>
      <c r="D173" s="60"/>
      <c r="E173" s="75"/>
      <c r="F173" s="72"/>
      <c r="G173" s="75"/>
      <c r="H173" s="72"/>
      <c r="I173" s="28" t="s">
        <v>12</v>
      </c>
      <c r="J173" s="3"/>
      <c r="K173" s="3"/>
      <c r="L173" s="3"/>
      <c r="M173" s="66"/>
      <c r="N173" s="11"/>
      <c r="O173" s="12"/>
      <c r="P173" s="12"/>
    </row>
    <row r="174" spans="1:16" ht="19.5" customHeight="1" x14ac:dyDescent="0.3">
      <c r="A174" s="98"/>
      <c r="B174" s="109" t="s">
        <v>46</v>
      </c>
      <c r="C174" s="110">
        <v>2023</v>
      </c>
      <c r="D174" s="110" t="s">
        <v>29</v>
      </c>
      <c r="E174" s="81" t="s">
        <v>40</v>
      </c>
      <c r="F174" s="79" t="s">
        <v>50</v>
      </c>
      <c r="G174" s="81" t="s">
        <v>33</v>
      </c>
      <c r="H174" s="79" t="s">
        <v>50</v>
      </c>
      <c r="I174" s="28" t="s">
        <v>7</v>
      </c>
      <c r="J174" s="3">
        <f>J176</f>
        <v>30000</v>
      </c>
      <c r="K174" s="3"/>
      <c r="L174" s="3"/>
      <c r="M174" s="76" t="s">
        <v>18</v>
      </c>
      <c r="N174" s="11"/>
      <c r="O174" s="12"/>
      <c r="P174" s="12"/>
    </row>
    <row r="175" spans="1:16" ht="19.5" customHeight="1" x14ac:dyDescent="0.3">
      <c r="A175" s="98"/>
      <c r="B175" s="68"/>
      <c r="C175" s="59"/>
      <c r="D175" s="59"/>
      <c r="E175" s="74"/>
      <c r="F175" s="71"/>
      <c r="G175" s="74"/>
      <c r="H175" s="71"/>
      <c r="I175" s="28" t="s">
        <v>8</v>
      </c>
      <c r="J175" s="3"/>
      <c r="K175" s="3"/>
      <c r="L175" s="3"/>
      <c r="M175" s="65"/>
      <c r="N175" s="11"/>
      <c r="O175" s="12"/>
      <c r="P175" s="12"/>
    </row>
    <row r="176" spans="1:16" ht="19.5" customHeight="1" x14ac:dyDescent="0.3">
      <c r="A176" s="98"/>
      <c r="B176" s="68"/>
      <c r="C176" s="59"/>
      <c r="D176" s="59"/>
      <c r="E176" s="74"/>
      <c r="F176" s="71"/>
      <c r="G176" s="74"/>
      <c r="H176" s="71"/>
      <c r="I176" s="28" t="s">
        <v>9</v>
      </c>
      <c r="J176" s="3">
        <v>30000</v>
      </c>
      <c r="K176" s="3"/>
      <c r="L176" s="3"/>
      <c r="M176" s="65"/>
      <c r="N176" s="11"/>
      <c r="O176" s="12"/>
      <c r="P176" s="12"/>
    </row>
    <row r="177" spans="1:16" ht="19.5" customHeight="1" x14ac:dyDescent="0.3">
      <c r="A177" s="98"/>
      <c r="B177" s="68"/>
      <c r="C177" s="59"/>
      <c r="D177" s="59"/>
      <c r="E177" s="74"/>
      <c r="F177" s="71"/>
      <c r="G177" s="74"/>
      <c r="H177" s="71"/>
      <c r="I177" s="28" t="s">
        <v>10</v>
      </c>
      <c r="J177" s="3"/>
      <c r="K177" s="3"/>
      <c r="L177" s="3"/>
      <c r="M177" s="65"/>
      <c r="N177" s="11"/>
      <c r="O177" s="12"/>
      <c r="P177" s="12"/>
    </row>
    <row r="178" spans="1:16" ht="19.5" customHeight="1" x14ac:dyDescent="0.3">
      <c r="A178" s="98"/>
      <c r="B178" s="68"/>
      <c r="C178" s="59"/>
      <c r="D178" s="59"/>
      <c r="E178" s="74"/>
      <c r="F178" s="71"/>
      <c r="G178" s="74"/>
      <c r="H178" s="71"/>
      <c r="I178" s="28" t="s">
        <v>11</v>
      </c>
      <c r="J178" s="3"/>
      <c r="K178" s="3"/>
      <c r="L178" s="3"/>
      <c r="M178" s="65"/>
      <c r="N178" s="11"/>
      <c r="O178" s="12"/>
      <c r="P178" s="12"/>
    </row>
    <row r="179" spans="1:16" ht="19.5" customHeight="1" x14ac:dyDescent="0.3">
      <c r="A179" s="98"/>
      <c r="B179" s="69"/>
      <c r="C179" s="60"/>
      <c r="D179" s="60"/>
      <c r="E179" s="75"/>
      <c r="F179" s="72"/>
      <c r="G179" s="75"/>
      <c r="H179" s="72"/>
      <c r="I179" s="28" t="s">
        <v>12</v>
      </c>
      <c r="J179" s="3"/>
      <c r="K179" s="3"/>
      <c r="L179" s="3"/>
      <c r="M179" s="66"/>
      <c r="N179" s="11"/>
      <c r="O179" s="12"/>
      <c r="P179" s="12"/>
    </row>
    <row r="180" spans="1:16" ht="19.5" customHeight="1" x14ac:dyDescent="0.3">
      <c r="A180" s="98"/>
      <c r="B180" s="109" t="s">
        <v>45</v>
      </c>
      <c r="C180" s="110">
        <v>2023</v>
      </c>
      <c r="D180" s="110" t="s">
        <v>29</v>
      </c>
      <c r="E180" s="81" t="s">
        <v>40</v>
      </c>
      <c r="F180" s="79" t="s">
        <v>51</v>
      </c>
      <c r="G180" s="81" t="s">
        <v>36</v>
      </c>
      <c r="H180" s="79" t="s">
        <v>51</v>
      </c>
      <c r="I180" s="28" t="s">
        <v>7</v>
      </c>
      <c r="J180" s="3">
        <f>J182</f>
        <v>15000</v>
      </c>
      <c r="K180" s="3"/>
      <c r="L180" s="3"/>
      <c r="M180" s="76" t="s">
        <v>18</v>
      </c>
      <c r="N180" s="11"/>
      <c r="O180" s="12"/>
      <c r="P180" s="12"/>
    </row>
    <row r="181" spans="1:16" ht="19.5" customHeight="1" x14ac:dyDescent="0.3">
      <c r="A181" s="98"/>
      <c r="B181" s="68"/>
      <c r="C181" s="59"/>
      <c r="D181" s="59"/>
      <c r="E181" s="74"/>
      <c r="F181" s="71"/>
      <c r="G181" s="74"/>
      <c r="H181" s="71"/>
      <c r="I181" s="28" t="s">
        <v>8</v>
      </c>
      <c r="J181" s="3"/>
      <c r="K181" s="3"/>
      <c r="L181" s="3"/>
      <c r="M181" s="65"/>
      <c r="N181" s="11"/>
      <c r="O181" s="12"/>
      <c r="P181" s="12"/>
    </row>
    <row r="182" spans="1:16" ht="19.5" customHeight="1" x14ac:dyDescent="0.3">
      <c r="A182" s="98"/>
      <c r="B182" s="68"/>
      <c r="C182" s="59"/>
      <c r="D182" s="59"/>
      <c r="E182" s="74"/>
      <c r="F182" s="71"/>
      <c r="G182" s="74"/>
      <c r="H182" s="71"/>
      <c r="I182" s="28" t="s">
        <v>9</v>
      </c>
      <c r="J182" s="3">
        <v>15000</v>
      </c>
      <c r="K182" s="3"/>
      <c r="L182" s="3"/>
      <c r="M182" s="65"/>
      <c r="N182" s="11"/>
      <c r="O182" s="12"/>
      <c r="P182" s="12"/>
    </row>
    <row r="183" spans="1:16" ht="19.5" customHeight="1" x14ac:dyDescent="0.3">
      <c r="A183" s="98"/>
      <c r="B183" s="68"/>
      <c r="C183" s="59"/>
      <c r="D183" s="59"/>
      <c r="E183" s="74"/>
      <c r="F183" s="71"/>
      <c r="G183" s="74"/>
      <c r="H183" s="71"/>
      <c r="I183" s="28" t="s">
        <v>10</v>
      </c>
      <c r="J183" s="3"/>
      <c r="K183" s="3"/>
      <c r="L183" s="3"/>
      <c r="M183" s="65"/>
      <c r="N183" s="11"/>
      <c r="O183" s="12"/>
      <c r="P183" s="12"/>
    </row>
    <row r="184" spans="1:16" ht="19.5" customHeight="1" x14ac:dyDescent="0.3">
      <c r="A184" s="98"/>
      <c r="B184" s="68"/>
      <c r="C184" s="59"/>
      <c r="D184" s="59"/>
      <c r="E184" s="74"/>
      <c r="F184" s="71"/>
      <c r="G184" s="74"/>
      <c r="H184" s="71"/>
      <c r="I184" s="28" t="s">
        <v>11</v>
      </c>
      <c r="J184" s="3"/>
      <c r="K184" s="3"/>
      <c r="L184" s="3"/>
      <c r="M184" s="65"/>
      <c r="N184" s="11"/>
      <c r="O184" s="12"/>
      <c r="P184" s="12"/>
    </row>
    <row r="185" spans="1:16" ht="19.5" customHeight="1" thickBot="1" x14ac:dyDescent="0.35">
      <c r="A185" s="98"/>
      <c r="B185" s="96"/>
      <c r="C185" s="92"/>
      <c r="D185" s="92"/>
      <c r="E185" s="82"/>
      <c r="F185" s="80"/>
      <c r="G185" s="82"/>
      <c r="H185" s="80"/>
      <c r="I185" s="19" t="s">
        <v>12</v>
      </c>
      <c r="J185" s="20"/>
      <c r="K185" s="20"/>
      <c r="L185" s="20"/>
      <c r="M185" s="77"/>
      <c r="N185" s="11"/>
      <c r="O185" s="12"/>
      <c r="P185" s="12"/>
    </row>
    <row r="186" spans="1:16" ht="17.100000000000001" customHeight="1" x14ac:dyDescent="0.25">
      <c r="A186" s="98"/>
      <c r="B186" s="68" t="s">
        <v>52</v>
      </c>
      <c r="C186" s="59">
        <v>2023</v>
      </c>
      <c r="D186" s="59" t="s">
        <v>29</v>
      </c>
      <c r="E186" s="59" t="s">
        <v>40</v>
      </c>
      <c r="F186" s="62" t="str">
        <f>H186</f>
        <v>20 000*</v>
      </c>
      <c r="G186" s="59" t="s">
        <v>17</v>
      </c>
      <c r="H186" s="62" t="s">
        <v>62</v>
      </c>
      <c r="I186" s="30" t="s">
        <v>7</v>
      </c>
      <c r="J186" s="21">
        <f>J188</f>
        <v>20000</v>
      </c>
      <c r="K186" s="21"/>
      <c r="L186" s="21"/>
      <c r="M186" s="65" t="s">
        <v>18</v>
      </c>
    </row>
    <row r="187" spans="1:16" ht="17.100000000000001" customHeight="1" x14ac:dyDescent="0.25">
      <c r="A187" s="98"/>
      <c r="B187" s="68"/>
      <c r="C187" s="59"/>
      <c r="D187" s="59"/>
      <c r="E187" s="59"/>
      <c r="F187" s="62"/>
      <c r="G187" s="59"/>
      <c r="H187" s="62"/>
      <c r="I187" s="28" t="s">
        <v>8</v>
      </c>
      <c r="J187" s="3"/>
      <c r="K187" s="3"/>
      <c r="L187" s="3"/>
      <c r="M187" s="65"/>
    </row>
    <row r="188" spans="1:16" ht="17.100000000000001" customHeight="1" x14ac:dyDescent="0.25">
      <c r="A188" s="98"/>
      <c r="B188" s="68"/>
      <c r="C188" s="59"/>
      <c r="D188" s="59"/>
      <c r="E188" s="59"/>
      <c r="F188" s="62"/>
      <c r="G188" s="59"/>
      <c r="H188" s="62"/>
      <c r="I188" s="28" t="s">
        <v>9</v>
      </c>
      <c r="J188" s="3">
        <v>20000</v>
      </c>
      <c r="K188" s="3"/>
      <c r="L188" s="3"/>
      <c r="M188" s="65"/>
    </row>
    <row r="189" spans="1:16" ht="17.100000000000001" customHeight="1" x14ac:dyDescent="0.25">
      <c r="A189" s="98"/>
      <c r="B189" s="68"/>
      <c r="C189" s="59"/>
      <c r="D189" s="59"/>
      <c r="E189" s="59"/>
      <c r="F189" s="62"/>
      <c r="G189" s="59"/>
      <c r="H189" s="62"/>
      <c r="I189" s="28" t="s">
        <v>10</v>
      </c>
      <c r="J189" s="3"/>
      <c r="K189" s="3"/>
      <c r="L189" s="3"/>
      <c r="M189" s="65"/>
    </row>
    <row r="190" spans="1:16" ht="17.100000000000001" customHeight="1" x14ac:dyDescent="0.25">
      <c r="A190" s="98"/>
      <c r="B190" s="68"/>
      <c r="C190" s="59"/>
      <c r="D190" s="59"/>
      <c r="E190" s="59"/>
      <c r="F190" s="62"/>
      <c r="G190" s="59"/>
      <c r="H190" s="62"/>
      <c r="I190" s="28" t="s">
        <v>11</v>
      </c>
      <c r="J190" s="3"/>
      <c r="K190" s="3"/>
      <c r="L190" s="3"/>
      <c r="M190" s="65"/>
    </row>
    <row r="191" spans="1:16" ht="17.100000000000001" customHeight="1" x14ac:dyDescent="0.25">
      <c r="A191" s="98"/>
      <c r="B191" s="69"/>
      <c r="C191" s="60"/>
      <c r="D191" s="60"/>
      <c r="E191" s="60"/>
      <c r="F191" s="63"/>
      <c r="G191" s="60"/>
      <c r="H191" s="63"/>
      <c r="I191" s="28" t="s">
        <v>12</v>
      </c>
      <c r="J191" s="3"/>
      <c r="K191" s="3"/>
      <c r="L191" s="3"/>
      <c r="M191" s="66"/>
    </row>
    <row r="192" spans="1:16" ht="17.100000000000001" customHeight="1" x14ac:dyDescent="0.25">
      <c r="A192" s="98"/>
      <c r="B192" s="109" t="s">
        <v>53</v>
      </c>
      <c r="C192" s="110">
        <v>2023</v>
      </c>
      <c r="D192" s="110" t="s">
        <v>29</v>
      </c>
      <c r="E192" s="110" t="s">
        <v>40</v>
      </c>
      <c r="F192" s="108" t="str">
        <f>H192</f>
        <v>20 000*</v>
      </c>
      <c r="G192" s="110" t="s">
        <v>17</v>
      </c>
      <c r="H192" s="108" t="s">
        <v>62</v>
      </c>
      <c r="I192" s="28" t="s">
        <v>7</v>
      </c>
      <c r="J192" s="3">
        <f>J194</f>
        <v>20000</v>
      </c>
      <c r="K192" s="3"/>
      <c r="L192" s="3"/>
      <c r="M192" s="76" t="s">
        <v>18</v>
      </c>
    </row>
    <row r="193" spans="1:16" ht="17.100000000000001" customHeight="1" x14ac:dyDescent="0.25">
      <c r="A193" s="98"/>
      <c r="B193" s="68"/>
      <c r="C193" s="59"/>
      <c r="D193" s="59"/>
      <c r="E193" s="59"/>
      <c r="F193" s="62"/>
      <c r="G193" s="59"/>
      <c r="H193" s="62"/>
      <c r="I193" s="28" t="s">
        <v>8</v>
      </c>
      <c r="J193" s="3"/>
      <c r="K193" s="3"/>
      <c r="L193" s="3"/>
      <c r="M193" s="65"/>
    </row>
    <row r="194" spans="1:16" ht="17.100000000000001" customHeight="1" x14ac:dyDescent="0.25">
      <c r="A194" s="98"/>
      <c r="B194" s="68"/>
      <c r="C194" s="59"/>
      <c r="D194" s="59"/>
      <c r="E194" s="59"/>
      <c r="F194" s="62"/>
      <c r="G194" s="59"/>
      <c r="H194" s="62"/>
      <c r="I194" s="28" t="s">
        <v>9</v>
      </c>
      <c r="J194" s="3">
        <v>20000</v>
      </c>
      <c r="K194" s="3"/>
      <c r="L194" s="3"/>
      <c r="M194" s="65"/>
    </row>
    <row r="195" spans="1:16" ht="17.100000000000001" customHeight="1" x14ac:dyDescent="0.25">
      <c r="A195" s="98"/>
      <c r="B195" s="68"/>
      <c r="C195" s="59"/>
      <c r="D195" s="59"/>
      <c r="E195" s="59"/>
      <c r="F195" s="62"/>
      <c r="G195" s="59"/>
      <c r="H195" s="62"/>
      <c r="I195" s="28" t="s">
        <v>10</v>
      </c>
      <c r="J195" s="3"/>
      <c r="K195" s="3"/>
      <c r="L195" s="3"/>
      <c r="M195" s="65"/>
    </row>
    <row r="196" spans="1:16" ht="17.100000000000001" customHeight="1" x14ac:dyDescent="0.3">
      <c r="A196" s="98"/>
      <c r="B196" s="68"/>
      <c r="C196" s="59"/>
      <c r="D196" s="59"/>
      <c r="E196" s="59"/>
      <c r="F196" s="62"/>
      <c r="G196" s="59"/>
      <c r="H196" s="62"/>
      <c r="I196" s="28" t="s">
        <v>11</v>
      </c>
      <c r="J196" s="3"/>
      <c r="K196" s="3"/>
      <c r="L196" s="3"/>
      <c r="M196" s="65"/>
      <c r="N196" s="12"/>
      <c r="O196" s="12"/>
      <c r="P196" s="12"/>
    </row>
    <row r="197" spans="1:16" ht="17.100000000000001" customHeight="1" x14ac:dyDescent="0.3">
      <c r="A197" s="98"/>
      <c r="B197" s="69"/>
      <c r="C197" s="60"/>
      <c r="D197" s="60"/>
      <c r="E197" s="60"/>
      <c r="F197" s="63"/>
      <c r="G197" s="60"/>
      <c r="H197" s="63"/>
      <c r="I197" s="28" t="s">
        <v>12</v>
      </c>
      <c r="J197" s="3"/>
      <c r="K197" s="3"/>
      <c r="L197" s="3"/>
      <c r="M197" s="66"/>
      <c r="N197" s="12"/>
      <c r="O197" s="12"/>
      <c r="P197" s="12"/>
    </row>
    <row r="198" spans="1:16" ht="17.100000000000001" customHeight="1" x14ac:dyDescent="0.3">
      <c r="A198" s="98"/>
      <c r="B198" s="109" t="s">
        <v>54</v>
      </c>
      <c r="C198" s="110">
        <v>2023</v>
      </c>
      <c r="D198" s="110" t="s">
        <v>29</v>
      </c>
      <c r="E198" s="110" t="s">
        <v>40</v>
      </c>
      <c r="F198" s="108" t="str">
        <f>H198</f>
        <v>20 000*</v>
      </c>
      <c r="G198" s="110" t="s">
        <v>17</v>
      </c>
      <c r="H198" s="108" t="s">
        <v>62</v>
      </c>
      <c r="I198" s="28" t="s">
        <v>7</v>
      </c>
      <c r="J198" s="3">
        <f>J200</f>
        <v>20000</v>
      </c>
      <c r="K198" s="3"/>
      <c r="L198" s="3"/>
      <c r="M198" s="76" t="s">
        <v>18</v>
      </c>
      <c r="N198" s="13"/>
      <c r="O198" s="13"/>
      <c r="P198" s="13"/>
    </row>
    <row r="199" spans="1:16" ht="17.100000000000001" customHeight="1" x14ac:dyDescent="0.3">
      <c r="A199" s="98"/>
      <c r="B199" s="68"/>
      <c r="C199" s="59"/>
      <c r="D199" s="59"/>
      <c r="E199" s="59"/>
      <c r="F199" s="62"/>
      <c r="G199" s="59"/>
      <c r="H199" s="62"/>
      <c r="I199" s="28" t="s">
        <v>8</v>
      </c>
      <c r="J199" s="3"/>
      <c r="K199" s="3"/>
      <c r="L199" s="3"/>
      <c r="M199" s="65"/>
      <c r="N199" s="12"/>
      <c r="O199" s="12"/>
      <c r="P199" s="12"/>
    </row>
    <row r="200" spans="1:16" ht="17.100000000000001" customHeight="1" x14ac:dyDescent="0.3">
      <c r="A200" s="98"/>
      <c r="B200" s="68"/>
      <c r="C200" s="59"/>
      <c r="D200" s="59"/>
      <c r="E200" s="59"/>
      <c r="F200" s="62"/>
      <c r="G200" s="59"/>
      <c r="H200" s="62"/>
      <c r="I200" s="28" t="s">
        <v>9</v>
      </c>
      <c r="J200" s="3">
        <v>20000</v>
      </c>
      <c r="K200" s="3"/>
      <c r="L200" s="3"/>
      <c r="M200" s="65"/>
      <c r="N200" s="12"/>
      <c r="O200" s="12"/>
      <c r="P200" s="12"/>
    </row>
    <row r="201" spans="1:16" ht="17.100000000000001" customHeight="1" x14ac:dyDescent="0.3">
      <c r="A201" s="98"/>
      <c r="B201" s="68"/>
      <c r="C201" s="59"/>
      <c r="D201" s="59"/>
      <c r="E201" s="59"/>
      <c r="F201" s="62"/>
      <c r="G201" s="59"/>
      <c r="H201" s="62"/>
      <c r="I201" s="28" t="s">
        <v>10</v>
      </c>
      <c r="J201" s="3"/>
      <c r="K201" s="3"/>
      <c r="L201" s="3"/>
      <c r="M201" s="65"/>
      <c r="N201" s="12"/>
      <c r="O201" s="12"/>
      <c r="P201" s="12"/>
    </row>
    <row r="202" spans="1:16" ht="17.100000000000001" customHeight="1" x14ac:dyDescent="0.3">
      <c r="A202" s="98"/>
      <c r="B202" s="68"/>
      <c r="C202" s="59"/>
      <c r="D202" s="59"/>
      <c r="E202" s="59"/>
      <c r="F202" s="62"/>
      <c r="G202" s="59"/>
      <c r="H202" s="62"/>
      <c r="I202" s="28" t="s">
        <v>11</v>
      </c>
      <c r="J202" s="3"/>
      <c r="K202" s="3"/>
      <c r="L202" s="3"/>
      <c r="M202" s="65"/>
      <c r="N202" s="12"/>
      <c r="O202" s="12"/>
      <c r="P202" s="12"/>
    </row>
    <row r="203" spans="1:16" ht="17.100000000000001" customHeight="1" x14ac:dyDescent="0.3">
      <c r="A203" s="98"/>
      <c r="B203" s="69"/>
      <c r="C203" s="60"/>
      <c r="D203" s="60"/>
      <c r="E203" s="60"/>
      <c r="F203" s="63"/>
      <c r="G203" s="60"/>
      <c r="H203" s="63"/>
      <c r="I203" s="28" t="s">
        <v>12</v>
      </c>
      <c r="J203" s="3"/>
      <c r="K203" s="3"/>
      <c r="L203" s="3"/>
      <c r="M203" s="66"/>
      <c r="N203" s="12"/>
      <c r="O203" s="12"/>
      <c r="P203" s="12"/>
    </row>
    <row r="204" spans="1:16" ht="17.100000000000001" customHeight="1" x14ac:dyDescent="0.25">
      <c r="A204" s="98"/>
      <c r="B204" s="109" t="s">
        <v>55</v>
      </c>
      <c r="C204" s="110">
        <v>2023</v>
      </c>
      <c r="D204" s="110" t="s">
        <v>29</v>
      </c>
      <c r="E204" s="110" t="s">
        <v>40</v>
      </c>
      <c r="F204" s="108" t="str">
        <f>H204</f>
        <v>20 000*</v>
      </c>
      <c r="G204" s="110" t="s">
        <v>17</v>
      </c>
      <c r="H204" s="108" t="s">
        <v>62</v>
      </c>
      <c r="I204" s="28" t="s">
        <v>7</v>
      </c>
      <c r="J204" s="3">
        <f>J206</f>
        <v>20000</v>
      </c>
      <c r="K204" s="3"/>
      <c r="L204" s="3"/>
      <c r="M204" s="76" t="s">
        <v>18</v>
      </c>
    </row>
    <row r="205" spans="1:16" ht="17.100000000000001" customHeight="1" x14ac:dyDescent="0.25">
      <c r="A205" s="98"/>
      <c r="B205" s="68"/>
      <c r="C205" s="59"/>
      <c r="D205" s="59"/>
      <c r="E205" s="59"/>
      <c r="F205" s="62"/>
      <c r="G205" s="59"/>
      <c r="H205" s="62"/>
      <c r="I205" s="28" t="s">
        <v>8</v>
      </c>
      <c r="J205" s="3"/>
      <c r="K205" s="3"/>
      <c r="L205" s="3"/>
      <c r="M205" s="65"/>
    </row>
    <row r="206" spans="1:16" ht="17.100000000000001" customHeight="1" x14ac:dyDescent="0.25">
      <c r="A206" s="98"/>
      <c r="B206" s="68"/>
      <c r="C206" s="59"/>
      <c r="D206" s="59"/>
      <c r="E206" s="59"/>
      <c r="F206" s="62"/>
      <c r="G206" s="59"/>
      <c r="H206" s="62"/>
      <c r="I206" s="28" t="s">
        <v>9</v>
      </c>
      <c r="J206" s="3">
        <v>20000</v>
      </c>
      <c r="K206" s="3"/>
      <c r="L206" s="3"/>
      <c r="M206" s="65"/>
    </row>
    <row r="207" spans="1:16" ht="17.100000000000001" customHeight="1" x14ac:dyDescent="0.25">
      <c r="A207" s="98"/>
      <c r="B207" s="68"/>
      <c r="C207" s="59"/>
      <c r="D207" s="59"/>
      <c r="E207" s="59"/>
      <c r="F207" s="62"/>
      <c r="G207" s="59"/>
      <c r="H207" s="62"/>
      <c r="I207" s="28" t="s">
        <v>10</v>
      </c>
      <c r="J207" s="3"/>
      <c r="K207" s="3"/>
      <c r="L207" s="3"/>
      <c r="M207" s="65"/>
    </row>
    <row r="208" spans="1:16" ht="17.100000000000001" customHeight="1" x14ac:dyDescent="0.25">
      <c r="A208" s="98"/>
      <c r="B208" s="68"/>
      <c r="C208" s="59"/>
      <c r="D208" s="59"/>
      <c r="E208" s="59"/>
      <c r="F208" s="62"/>
      <c r="G208" s="59"/>
      <c r="H208" s="62"/>
      <c r="I208" s="28" t="s">
        <v>11</v>
      </c>
      <c r="J208" s="3"/>
      <c r="K208" s="3"/>
      <c r="L208" s="3"/>
      <c r="M208" s="65"/>
    </row>
    <row r="209" spans="1:13" ht="17.100000000000001" customHeight="1" x14ac:dyDescent="0.25">
      <c r="A209" s="98"/>
      <c r="B209" s="69"/>
      <c r="C209" s="60"/>
      <c r="D209" s="60"/>
      <c r="E209" s="60"/>
      <c r="F209" s="63"/>
      <c r="G209" s="60"/>
      <c r="H209" s="63"/>
      <c r="I209" s="28" t="s">
        <v>12</v>
      </c>
      <c r="J209" s="3"/>
      <c r="K209" s="3"/>
      <c r="L209" s="3"/>
      <c r="M209" s="66"/>
    </row>
    <row r="210" spans="1:13" ht="15" customHeight="1" x14ac:dyDescent="0.25">
      <c r="A210" s="98"/>
      <c r="B210" s="109" t="s">
        <v>56</v>
      </c>
      <c r="C210" s="110">
        <v>2023</v>
      </c>
      <c r="D210" s="110" t="s">
        <v>29</v>
      </c>
      <c r="E210" s="110" t="s">
        <v>40</v>
      </c>
      <c r="F210" s="108" t="str">
        <f>H210</f>
        <v>25 000*</v>
      </c>
      <c r="G210" s="110" t="s">
        <v>17</v>
      </c>
      <c r="H210" s="108" t="s">
        <v>63</v>
      </c>
      <c r="I210" s="28" t="s">
        <v>7</v>
      </c>
      <c r="J210" s="3">
        <f>J212</f>
        <v>25000</v>
      </c>
      <c r="K210" s="3"/>
      <c r="L210" s="3"/>
      <c r="M210" s="76" t="s">
        <v>18</v>
      </c>
    </row>
    <row r="211" spans="1:13" x14ac:dyDescent="0.25">
      <c r="A211" s="98"/>
      <c r="B211" s="68"/>
      <c r="C211" s="59"/>
      <c r="D211" s="59"/>
      <c r="E211" s="59"/>
      <c r="F211" s="62"/>
      <c r="G211" s="59"/>
      <c r="H211" s="62"/>
      <c r="I211" s="28" t="s">
        <v>8</v>
      </c>
      <c r="J211" s="3"/>
      <c r="K211" s="3"/>
      <c r="L211" s="3"/>
      <c r="M211" s="65"/>
    </row>
    <row r="212" spans="1:13" ht="15" customHeight="1" x14ac:dyDescent="0.25">
      <c r="A212" s="98"/>
      <c r="B212" s="68"/>
      <c r="C212" s="59"/>
      <c r="D212" s="59"/>
      <c r="E212" s="59"/>
      <c r="F212" s="62"/>
      <c r="G212" s="59"/>
      <c r="H212" s="62"/>
      <c r="I212" s="28" t="s">
        <v>9</v>
      </c>
      <c r="J212" s="3">
        <v>25000</v>
      </c>
      <c r="K212" s="3"/>
      <c r="L212" s="3"/>
      <c r="M212" s="65"/>
    </row>
    <row r="213" spans="1:13" ht="16.5" customHeight="1" x14ac:dyDescent="0.25">
      <c r="A213" s="98"/>
      <c r="B213" s="68"/>
      <c r="C213" s="59"/>
      <c r="D213" s="59"/>
      <c r="E213" s="59"/>
      <c r="F213" s="62"/>
      <c r="G213" s="59"/>
      <c r="H213" s="62"/>
      <c r="I213" s="28" t="s">
        <v>10</v>
      </c>
      <c r="J213" s="3"/>
      <c r="K213" s="3"/>
      <c r="L213" s="3"/>
      <c r="M213" s="65"/>
    </row>
    <row r="214" spans="1:13" x14ac:dyDescent="0.25">
      <c r="A214" s="98"/>
      <c r="B214" s="68"/>
      <c r="C214" s="59"/>
      <c r="D214" s="59"/>
      <c r="E214" s="59"/>
      <c r="F214" s="62"/>
      <c r="G214" s="59"/>
      <c r="H214" s="62"/>
      <c r="I214" s="28" t="s">
        <v>11</v>
      </c>
      <c r="J214" s="3"/>
      <c r="K214" s="3"/>
      <c r="L214" s="3"/>
      <c r="M214" s="65"/>
    </row>
    <row r="215" spans="1:13" ht="15.75" customHeight="1" x14ac:dyDescent="0.25">
      <c r="A215" s="98"/>
      <c r="B215" s="69"/>
      <c r="C215" s="60"/>
      <c r="D215" s="60"/>
      <c r="E215" s="60"/>
      <c r="F215" s="63"/>
      <c r="G215" s="60"/>
      <c r="H215" s="63"/>
      <c r="I215" s="28" t="s">
        <v>12</v>
      </c>
      <c r="J215" s="3"/>
      <c r="K215" s="3"/>
      <c r="L215" s="3"/>
      <c r="M215" s="66"/>
    </row>
    <row r="216" spans="1:13" x14ac:dyDescent="0.25">
      <c r="A216" s="98"/>
      <c r="B216" s="109" t="s">
        <v>57</v>
      </c>
      <c r="C216" s="110" t="s">
        <v>39</v>
      </c>
      <c r="D216" s="110" t="s">
        <v>41</v>
      </c>
      <c r="E216" s="110" t="s">
        <v>40</v>
      </c>
      <c r="F216" s="108" t="str">
        <f>H216</f>
        <v>20 000*</v>
      </c>
      <c r="G216" s="110" t="s">
        <v>17</v>
      </c>
      <c r="H216" s="108" t="s">
        <v>62</v>
      </c>
      <c r="I216" s="28" t="s">
        <v>7</v>
      </c>
      <c r="J216" s="3">
        <f>J218</f>
        <v>6298.7</v>
      </c>
      <c r="K216" s="3">
        <f>K218</f>
        <v>1000</v>
      </c>
      <c r="L216" s="3">
        <f>L218</f>
        <v>1000</v>
      </c>
      <c r="M216" s="76" t="s">
        <v>18</v>
      </c>
    </row>
    <row r="217" spans="1:13" x14ac:dyDescent="0.25">
      <c r="A217" s="98"/>
      <c r="B217" s="68"/>
      <c r="C217" s="59"/>
      <c r="D217" s="59"/>
      <c r="E217" s="59"/>
      <c r="F217" s="62"/>
      <c r="G217" s="59"/>
      <c r="H217" s="62"/>
      <c r="I217" s="28" t="s">
        <v>8</v>
      </c>
      <c r="J217" s="3"/>
      <c r="K217" s="3"/>
      <c r="L217" s="3"/>
      <c r="M217" s="65"/>
    </row>
    <row r="218" spans="1:13" ht="15" customHeight="1" x14ac:dyDescent="0.25">
      <c r="A218" s="98"/>
      <c r="B218" s="68"/>
      <c r="C218" s="59"/>
      <c r="D218" s="59"/>
      <c r="E218" s="59"/>
      <c r="F218" s="62"/>
      <c r="G218" s="59"/>
      <c r="H218" s="62"/>
      <c r="I218" s="28" t="s">
        <v>9</v>
      </c>
      <c r="J218" s="3">
        <v>6298.7</v>
      </c>
      <c r="K218" s="3">
        <v>1000</v>
      </c>
      <c r="L218" s="3">
        <v>1000</v>
      </c>
      <c r="M218" s="65"/>
    </row>
    <row r="219" spans="1:13" ht="14.25" customHeight="1" x14ac:dyDescent="0.25">
      <c r="A219" s="98"/>
      <c r="B219" s="68"/>
      <c r="C219" s="59"/>
      <c r="D219" s="59"/>
      <c r="E219" s="59"/>
      <c r="F219" s="62"/>
      <c r="G219" s="59"/>
      <c r="H219" s="62"/>
      <c r="I219" s="28" t="s">
        <v>10</v>
      </c>
      <c r="J219" s="3"/>
      <c r="K219" s="3"/>
      <c r="L219" s="3"/>
      <c r="M219" s="65"/>
    </row>
    <row r="220" spans="1:13" x14ac:dyDescent="0.25">
      <c r="A220" s="98"/>
      <c r="B220" s="68"/>
      <c r="C220" s="59"/>
      <c r="D220" s="59"/>
      <c r="E220" s="59"/>
      <c r="F220" s="62"/>
      <c r="G220" s="59"/>
      <c r="H220" s="62"/>
      <c r="I220" s="28" t="s">
        <v>11</v>
      </c>
      <c r="J220" s="3"/>
      <c r="K220" s="3"/>
      <c r="L220" s="3"/>
      <c r="M220" s="65"/>
    </row>
    <row r="221" spans="1:13" ht="29.25" customHeight="1" x14ac:dyDescent="0.25">
      <c r="A221" s="98"/>
      <c r="B221" s="69"/>
      <c r="C221" s="60"/>
      <c r="D221" s="60"/>
      <c r="E221" s="60"/>
      <c r="F221" s="63"/>
      <c r="G221" s="60"/>
      <c r="H221" s="63"/>
      <c r="I221" s="28" t="s">
        <v>12</v>
      </c>
      <c r="J221" s="3"/>
      <c r="K221" s="3"/>
      <c r="L221" s="3"/>
      <c r="M221" s="66"/>
    </row>
    <row r="222" spans="1:13" x14ac:dyDescent="0.25">
      <c r="A222" s="98"/>
      <c r="B222" s="109" t="s">
        <v>58</v>
      </c>
      <c r="C222" s="110" t="s">
        <v>39</v>
      </c>
      <c r="D222" s="110" t="s">
        <v>41</v>
      </c>
      <c r="E222" s="110" t="s">
        <v>40</v>
      </c>
      <c r="F222" s="108" t="str">
        <f>H222</f>
        <v>20 000*</v>
      </c>
      <c r="G222" s="110" t="s">
        <v>17</v>
      </c>
      <c r="H222" s="108" t="s">
        <v>62</v>
      </c>
      <c r="I222" s="28" t="s">
        <v>7</v>
      </c>
      <c r="J222" s="3">
        <f>J224</f>
        <v>10000</v>
      </c>
      <c r="K222" s="3">
        <f>K224</f>
        <v>1000</v>
      </c>
      <c r="L222" s="3">
        <f>L224</f>
        <v>1000</v>
      </c>
      <c r="M222" s="76" t="s">
        <v>18</v>
      </c>
    </row>
    <row r="223" spans="1:13" x14ac:dyDescent="0.25">
      <c r="A223" s="98"/>
      <c r="B223" s="68"/>
      <c r="C223" s="59"/>
      <c r="D223" s="59"/>
      <c r="E223" s="59"/>
      <c r="F223" s="62"/>
      <c r="G223" s="59"/>
      <c r="H223" s="62"/>
      <c r="I223" s="28" t="s">
        <v>8</v>
      </c>
      <c r="J223" s="3"/>
      <c r="K223" s="3"/>
      <c r="L223" s="3"/>
      <c r="M223" s="65"/>
    </row>
    <row r="224" spans="1:13" ht="15" customHeight="1" x14ac:dyDescent="0.25">
      <c r="A224" s="98"/>
      <c r="B224" s="68"/>
      <c r="C224" s="59"/>
      <c r="D224" s="59"/>
      <c r="E224" s="59"/>
      <c r="F224" s="62"/>
      <c r="G224" s="59"/>
      <c r="H224" s="62"/>
      <c r="I224" s="28" t="s">
        <v>9</v>
      </c>
      <c r="J224" s="3">
        <v>10000</v>
      </c>
      <c r="K224" s="3">
        <v>1000</v>
      </c>
      <c r="L224" s="3">
        <v>1000</v>
      </c>
      <c r="M224" s="65"/>
    </row>
    <row r="225" spans="1:14" ht="16.5" customHeight="1" x14ac:dyDescent="0.25">
      <c r="A225" s="98"/>
      <c r="B225" s="68"/>
      <c r="C225" s="59"/>
      <c r="D225" s="59"/>
      <c r="E225" s="59"/>
      <c r="F225" s="62"/>
      <c r="G225" s="59"/>
      <c r="H225" s="62"/>
      <c r="I225" s="28" t="s">
        <v>10</v>
      </c>
      <c r="J225" s="3"/>
      <c r="K225" s="3"/>
      <c r="L225" s="3"/>
      <c r="M225" s="65"/>
    </row>
    <row r="226" spans="1:14" x14ac:dyDescent="0.25">
      <c r="A226" s="98"/>
      <c r="B226" s="68"/>
      <c r="C226" s="59"/>
      <c r="D226" s="59"/>
      <c r="E226" s="59"/>
      <c r="F226" s="62"/>
      <c r="G226" s="59"/>
      <c r="H226" s="62"/>
      <c r="I226" s="28" t="s">
        <v>11</v>
      </c>
      <c r="J226" s="3"/>
      <c r="K226" s="3"/>
      <c r="L226" s="3"/>
      <c r="M226" s="65"/>
    </row>
    <row r="227" spans="1:14" ht="15.75" customHeight="1" x14ac:dyDescent="0.25">
      <c r="A227" s="98"/>
      <c r="B227" s="69"/>
      <c r="C227" s="60"/>
      <c r="D227" s="60"/>
      <c r="E227" s="60"/>
      <c r="F227" s="63"/>
      <c r="G227" s="60"/>
      <c r="H227" s="63"/>
      <c r="I227" s="28" t="s">
        <v>12</v>
      </c>
      <c r="J227" s="3"/>
      <c r="K227" s="3"/>
      <c r="L227" s="3"/>
      <c r="M227" s="66"/>
    </row>
    <row r="228" spans="1:14" x14ac:dyDescent="0.25">
      <c r="A228" s="98"/>
      <c r="B228" s="109" t="s">
        <v>59</v>
      </c>
      <c r="C228" s="110" t="s">
        <v>39</v>
      </c>
      <c r="D228" s="110" t="s">
        <v>41</v>
      </c>
      <c r="E228" s="110" t="s">
        <v>40</v>
      </c>
      <c r="F228" s="108" t="str">
        <f>H228</f>
        <v>20 000*</v>
      </c>
      <c r="G228" s="110" t="s">
        <v>17</v>
      </c>
      <c r="H228" s="108" t="s">
        <v>62</v>
      </c>
      <c r="I228" s="28" t="s">
        <v>7</v>
      </c>
      <c r="J228" s="3">
        <f>J230</f>
        <v>10000</v>
      </c>
      <c r="K228" s="3">
        <f>K230</f>
        <v>1000</v>
      </c>
      <c r="L228" s="3">
        <f>L230</f>
        <v>1000</v>
      </c>
      <c r="M228" s="76" t="s">
        <v>18</v>
      </c>
    </row>
    <row r="229" spans="1:14" x14ac:dyDescent="0.25">
      <c r="A229" s="98"/>
      <c r="B229" s="68"/>
      <c r="C229" s="59"/>
      <c r="D229" s="59"/>
      <c r="E229" s="59"/>
      <c r="F229" s="62"/>
      <c r="G229" s="59"/>
      <c r="H229" s="62"/>
      <c r="I229" s="28" t="s">
        <v>8</v>
      </c>
      <c r="J229" s="3"/>
      <c r="K229" s="3"/>
      <c r="L229" s="3"/>
      <c r="M229" s="65"/>
    </row>
    <row r="230" spans="1:14" x14ac:dyDescent="0.25">
      <c r="A230" s="98"/>
      <c r="B230" s="68"/>
      <c r="C230" s="59"/>
      <c r="D230" s="59"/>
      <c r="E230" s="59"/>
      <c r="F230" s="62"/>
      <c r="G230" s="59"/>
      <c r="H230" s="62"/>
      <c r="I230" s="28" t="s">
        <v>9</v>
      </c>
      <c r="J230" s="3">
        <v>10000</v>
      </c>
      <c r="K230" s="3">
        <v>1000</v>
      </c>
      <c r="L230" s="3">
        <v>1000</v>
      </c>
      <c r="M230" s="65"/>
    </row>
    <row r="231" spans="1:14" x14ac:dyDescent="0.25">
      <c r="A231" s="98"/>
      <c r="B231" s="68"/>
      <c r="C231" s="59"/>
      <c r="D231" s="59"/>
      <c r="E231" s="59"/>
      <c r="F231" s="62"/>
      <c r="G231" s="59"/>
      <c r="H231" s="62"/>
      <c r="I231" s="28" t="s">
        <v>10</v>
      </c>
      <c r="J231" s="3"/>
      <c r="K231" s="3"/>
      <c r="L231" s="3"/>
      <c r="M231" s="65"/>
    </row>
    <row r="232" spans="1:14" x14ac:dyDescent="0.25">
      <c r="A232" s="98"/>
      <c r="B232" s="68"/>
      <c r="C232" s="59"/>
      <c r="D232" s="59"/>
      <c r="E232" s="59"/>
      <c r="F232" s="62"/>
      <c r="G232" s="59"/>
      <c r="H232" s="62"/>
      <c r="I232" s="28" t="s">
        <v>11</v>
      </c>
      <c r="J232" s="3"/>
      <c r="K232" s="3"/>
      <c r="L232" s="3"/>
      <c r="M232" s="65"/>
    </row>
    <row r="233" spans="1:14" ht="19.5" customHeight="1" x14ac:dyDescent="0.25">
      <c r="A233" s="98"/>
      <c r="B233" s="69"/>
      <c r="C233" s="60"/>
      <c r="D233" s="60"/>
      <c r="E233" s="60"/>
      <c r="F233" s="63"/>
      <c r="G233" s="60"/>
      <c r="H233" s="63"/>
      <c r="I233" s="28" t="s">
        <v>12</v>
      </c>
      <c r="J233" s="3"/>
      <c r="K233" s="3"/>
      <c r="L233" s="3"/>
      <c r="M233" s="66"/>
    </row>
    <row r="234" spans="1:14" x14ac:dyDescent="0.25">
      <c r="A234" s="98"/>
      <c r="B234" s="109" t="s">
        <v>60</v>
      </c>
      <c r="C234" s="110" t="s">
        <v>39</v>
      </c>
      <c r="D234" s="110" t="s">
        <v>41</v>
      </c>
      <c r="E234" s="110" t="s">
        <v>40</v>
      </c>
      <c r="F234" s="108" t="str">
        <f>H234</f>
        <v>116 000*</v>
      </c>
      <c r="G234" s="110" t="s">
        <v>17</v>
      </c>
      <c r="H234" s="108" t="s">
        <v>64</v>
      </c>
      <c r="I234" s="28" t="s">
        <v>7</v>
      </c>
      <c r="J234" s="3">
        <f>J236</f>
        <v>34000</v>
      </c>
      <c r="K234" s="3">
        <f>K236</f>
        <v>82000</v>
      </c>
      <c r="L234" s="3">
        <f>L236</f>
        <v>82000</v>
      </c>
      <c r="M234" s="76" t="s">
        <v>18</v>
      </c>
    </row>
    <row r="235" spans="1:14" x14ac:dyDescent="0.25">
      <c r="A235" s="98"/>
      <c r="B235" s="68"/>
      <c r="C235" s="59"/>
      <c r="D235" s="59"/>
      <c r="E235" s="59"/>
      <c r="F235" s="62"/>
      <c r="G235" s="59"/>
      <c r="H235" s="62"/>
      <c r="I235" s="28" t="s">
        <v>8</v>
      </c>
      <c r="J235" s="3"/>
      <c r="K235" s="3"/>
      <c r="L235" s="3"/>
      <c r="M235" s="65"/>
      <c r="N235" s="14"/>
    </row>
    <row r="236" spans="1:14" x14ac:dyDescent="0.25">
      <c r="A236" s="98"/>
      <c r="B236" s="68"/>
      <c r="C236" s="59"/>
      <c r="D236" s="59"/>
      <c r="E236" s="59"/>
      <c r="F236" s="62"/>
      <c r="G236" s="59"/>
      <c r="H236" s="62"/>
      <c r="I236" s="28" t="s">
        <v>9</v>
      </c>
      <c r="J236" s="3">
        <v>34000</v>
      </c>
      <c r="K236" s="3">
        <v>82000</v>
      </c>
      <c r="L236" s="3">
        <v>82000</v>
      </c>
      <c r="M236" s="65"/>
    </row>
    <row r="237" spans="1:14" x14ac:dyDescent="0.25">
      <c r="A237" s="98"/>
      <c r="B237" s="68"/>
      <c r="C237" s="59"/>
      <c r="D237" s="59"/>
      <c r="E237" s="59"/>
      <c r="F237" s="62"/>
      <c r="G237" s="59"/>
      <c r="H237" s="62"/>
      <c r="I237" s="28" t="s">
        <v>10</v>
      </c>
      <c r="J237" s="3"/>
      <c r="K237" s="3"/>
      <c r="L237" s="3"/>
      <c r="M237" s="65"/>
    </row>
    <row r="238" spans="1:14" x14ac:dyDescent="0.25">
      <c r="A238" s="98"/>
      <c r="B238" s="68"/>
      <c r="C238" s="59"/>
      <c r="D238" s="59"/>
      <c r="E238" s="59"/>
      <c r="F238" s="62"/>
      <c r="G238" s="59"/>
      <c r="H238" s="62"/>
      <c r="I238" s="28" t="s">
        <v>11</v>
      </c>
      <c r="J238" s="3"/>
      <c r="K238" s="3"/>
      <c r="L238" s="3"/>
      <c r="M238" s="65"/>
    </row>
    <row r="239" spans="1:14" ht="20.25" customHeight="1" x14ac:dyDescent="0.25">
      <c r="A239" s="98"/>
      <c r="B239" s="69"/>
      <c r="C239" s="60"/>
      <c r="D239" s="60"/>
      <c r="E239" s="60"/>
      <c r="F239" s="63"/>
      <c r="G239" s="60"/>
      <c r="H239" s="63"/>
      <c r="I239" s="28" t="s">
        <v>12</v>
      </c>
      <c r="J239" s="3"/>
      <c r="K239" s="3"/>
      <c r="L239" s="3"/>
      <c r="M239" s="66"/>
    </row>
    <row r="240" spans="1:14" x14ac:dyDescent="0.25">
      <c r="A240" s="98"/>
      <c r="B240" s="109" t="s">
        <v>61</v>
      </c>
      <c r="C240" s="110" t="s">
        <v>39</v>
      </c>
      <c r="D240" s="110" t="s">
        <v>41</v>
      </c>
      <c r="E240" s="110" t="s">
        <v>40</v>
      </c>
      <c r="F240" s="108" t="str">
        <f>H240</f>
        <v>24 000*</v>
      </c>
      <c r="G240" s="110" t="s">
        <v>17</v>
      </c>
      <c r="H240" s="108" t="s">
        <v>65</v>
      </c>
      <c r="I240" s="28" t="s">
        <v>7</v>
      </c>
      <c r="J240" s="3">
        <f>J242</f>
        <v>23701.3</v>
      </c>
      <c r="K240" s="3">
        <f>K242</f>
        <v>4000</v>
      </c>
      <c r="L240" s="3"/>
      <c r="M240" s="76" t="s">
        <v>18</v>
      </c>
    </row>
    <row r="241" spans="1:16" x14ac:dyDescent="0.25">
      <c r="A241" s="98"/>
      <c r="B241" s="68"/>
      <c r="C241" s="59"/>
      <c r="D241" s="59"/>
      <c r="E241" s="59"/>
      <c r="F241" s="62"/>
      <c r="G241" s="59"/>
      <c r="H241" s="62"/>
      <c r="I241" s="28" t="s">
        <v>8</v>
      </c>
      <c r="J241" s="3"/>
      <c r="K241" s="3"/>
      <c r="L241" s="3"/>
      <c r="M241" s="65"/>
    </row>
    <row r="242" spans="1:16" x14ac:dyDescent="0.25">
      <c r="A242" s="98"/>
      <c r="B242" s="68"/>
      <c r="C242" s="59"/>
      <c r="D242" s="59"/>
      <c r="E242" s="59"/>
      <c r="F242" s="62"/>
      <c r="G242" s="59"/>
      <c r="H242" s="62"/>
      <c r="I242" s="28" t="s">
        <v>9</v>
      </c>
      <c r="J242" s="3">
        <v>23701.3</v>
      </c>
      <c r="K242" s="3">
        <v>4000</v>
      </c>
      <c r="L242" s="3"/>
      <c r="M242" s="65"/>
    </row>
    <row r="243" spans="1:16" x14ac:dyDescent="0.25">
      <c r="A243" s="98"/>
      <c r="B243" s="68"/>
      <c r="C243" s="59"/>
      <c r="D243" s="59"/>
      <c r="E243" s="59"/>
      <c r="F243" s="62"/>
      <c r="G243" s="59"/>
      <c r="H243" s="62"/>
      <c r="I243" s="28" t="s">
        <v>10</v>
      </c>
      <c r="J243" s="3"/>
      <c r="K243" s="3"/>
      <c r="L243" s="3"/>
      <c r="M243" s="65"/>
    </row>
    <row r="244" spans="1:16" x14ac:dyDescent="0.25">
      <c r="A244" s="98"/>
      <c r="B244" s="68"/>
      <c r="C244" s="59"/>
      <c r="D244" s="59"/>
      <c r="E244" s="59"/>
      <c r="F244" s="62"/>
      <c r="G244" s="59"/>
      <c r="H244" s="62"/>
      <c r="I244" s="28" t="s">
        <v>11</v>
      </c>
      <c r="J244" s="3"/>
      <c r="K244" s="3"/>
      <c r="L244" s="3"/>
      <c r="M244" s="65"/>
    </row>
    <row r="245" spans="1:16" ht="15.75" customHeight="1" thickBot="1" x14ac:dyDescent="0.3">
      <c r="A245" s="98"/>
      <c r="B245" s="96"/>
      <c r="C245" s="92"/>
      <c r="D245" s="92"/>
      <c r="E245" s="92"/>
      <c r="F245" s="91"/>
      <c r="G245" s="92"/>
      <c r="H245" s="91"/>
      <c r="I245" s="19" t="s">
        <v>12</v>
      </c>
      <c r="J245" s="20"/>
      <c r="K245" s="20"/>
      <c r="L245" s="20"/>
      <c r="M245" s="77"/>
    </row>
    <row r="246" spans="1:16" ht="18.75" customHeight="1" x14ac:dyDescent="0.3">
      <c r="A246" s="98"/>
      <c r="B246" s="67" t="s">
        <v>66</v>
      </c>
      <c r="C246" s="58" t="s">
        <v>39</v>
      </c>
      <c r="D246" s="58" t="s">
        <v>41</v>
      </c>
      <c r="E246" s="58" t="s">
        <v>40</v>
      </c>
      <c r="F246" s="61" t="str">
        <f>H246</f>
        <v>180 000*</v>
      </c>
      <c r="G246" s="58" t="s">
        <v>35</v>
      </c>
      <c r="H246" s="61" t="s">
        <v>70</v>
      </c>
      <c r="I246" s="17" t="s">
        <v>7</v>
      </c>
      <c r="J246" s="18">
        <f>J248</f>
        <v>100000</v>
      </c>
      <c r="K246" s="18">
        <f>K248</f>
        <v>80000</v>
      </c>
      <c r="L246" s="18"/>
      <c r="M246" s="64" t="s">
        <v>18</v>
      </c>
      <c r="N246" s="13"/>
      <c r="O246" s="13"/>
      <c r="P246" s="13"/>
    </row>
    <row r="247" spans="1:16" ht="18.75" x14ac:dyDescent="0.3">
      <c r="A247" s="98"/>
      <c r="B247" s="68"/>
      <c r="C247" s="59"/>
      <c r="D247" s="59"/>
      <c r="E247" s="59"/>
      <c r="F247" s="62"/>
      <c r="G247" s="59"/>
      <c r="H247" s="62"/>
      <c r="I247" s="28" t="s">
        <v>8</v>
      </c>
      <c r="J247" s="3"/>
      <c r="K247" s="3"/>
      <c r="L247" s="3"/>
      <c r="M247" s="65"/>
      <c r="N247" s="12"/>
      <c r="O247" s="12"/>
      <c r="P247" s="13"/>
    </row>
    <row r="248" spans="1:16" ht="15" customHeight="1" x14ac:dyDescent="0.3">
      <c r="A248" s="98"/>
      <c r="B248" s="68"/>
      <c r="C248" s="59"/>
      <c r="D248" s="59"/>
      <c r="E248" s="59"/>
      <c r="F248" s="62"/>
      <c r="G248" s="59"/>
      <c r="H248" s="62"/>
      <c r="I248" s="28" t="s">
        <v>9</v>
      </c>
      <c r="J248" s="3">
        <v>100000</v>
      </c>
      <c r="K248" s="3">
        <v>80000</v>
      </c>
      <c r="L248" s="3"/>
      <c r="M248" s="65"/>
      <c r="N248" s="12"/>
      <c r="O248" s="12"/>
      <c r="P248" s="12"/>
    </row>
    <row r="249" spans="1:16" ht="18.75" x14ac:dyDescent="0.3">
      <c r="A249" s="98"/>
      <c r="B249" s="68"/>
      <c r="C249" s="59"/>
      <c r="D249" s="59"/>
      <c r="E249" s="59"/>
      <c r="F249" s="62"/>
      <c r="G249" s="59"/>
      <c r="H249" s="62"/>
      <c r="I249" s="28" t="s">
        <v>10</v>
      </c>
      <c r="J249" s="3"/>
      <c r="K249" s="3"/>
      <c r="L249" s="3"/>
      <c r="M249" s="65"/>
      <c r="N249" s="12"/>
      <c r="O249" s="12"/>
      <c r="P249" s="12"/>
    </row>
    <row r="250" spans="1:16" ht="18.75" x14ac:dyDescent="0.3">
      <c r="A250" s="98"/>
      <c r="B250" s="68"/>
      <c r="C250" s="59"/>
      <c r="D250" s="59"/>
      <c r="E250" s="59"/>
      <c r="F250" s="62"/>
      <c r="G250" s="59"/>
      <c r="H250" s="62"/>
      <c r="I250" s="28" t="s">
        <v>11</v>
      </c>
      <c r="J250" s="3"/>
      <c r="K250" s="3"/>
      <c r="L250" s="3"/>
      <c r="M250" s="65"/>
      <c r="N250" s="12"/>
      <c r="O250" s="12"/>
      <c r="P250" s="12"/>
    </row>
    <row r="251" spans="1:16" ht="18" customHeight="1" x14ac:dyDescent="0.3">
      <c r="A251" s="98"/>
      <c r="B251" s="68"/>
      <c r="C251" s="60"/>
      <c r="D251" s="60"/>
      <c r="E251" s="60"/>
      <c r="F251" s="63"/>
      <c r="G251" s="60"/>
      <c r="H251" s="63"/>
      <c r="I251" s="28" t="s">
        <v>12</v>
      </c>
      <c r="J251" s="3"/>
      <c r="K251" s="3"/>
      <c r="L251" s="3"/>
      <c r="M251" s="66"/>
      <c r="N251" s="12"/>
      <c r="O251" s="12"/>
      <c r="P251" s="12"/>
    </row>
    <row r="252" spans="1:16" ht="18.75" x14ac:dyDescent="0.3">
      <c r="A252" s="98"/>
      <c r="B252" s="68"/>
      <c r="C252" s="59">
        <v>2025</v>
      </c>
      <c r="D252" s="59" t="s">
        <v>101</v>
      </c>
      <c r="E252" s="59" t="s">
        <v>40</v>
      </c>
      <c r="F252" s="62" t="str">
        <f>H252</f>
        <v>100 000*</v>
      </c>
      <c r="G252" s="59" t="s">
        <v>103</v>
      </c>
      <c r="H252" s="62" t="s">
        <v>102</v>
      </c>
      <c r="I252" s="30" t="s">
        <v>7</v>
      </c>
      <c r="J252" s="21"/>
      <c r="K252" s="21"/>
      <c r="L252" s="21">
        <f>L254</f>
        <v>100000</v>
      </c>
      <c r="M252" s="65" t="s">
        <v>18</v>
      </c>
      <c r="N252" s="13"/>
      <c r="O252" s="13"/>
      <c r="P252" s="13"/>
    </row>
    <row r="253" spans="1:16" ht="18.75" x14ac:dyDescent="0.3">
      <c r="A253" s="98"/>
      <c r="B253" s="68"/>
      <c r="C253" s="59"/>
      <c r="D253" s="59"/>
      <c r="E253" s="59"/>
      <c r="F253" s="62"/>
      <c r="G253" s="59"/>
      <c r="H253" s="62"/>
      <c r="I253" s="28" t="s">
        <v>8</v>
      </c>
      <c r="J253" s="3"/>
      <c r="K253" s="3"/>
      <c r="L253" s="3"/>
      <c r="M253" s="65"/>
      <c r="N253" s="12"/>
      <c r="O253" s="12"/>
      <c r="P253" s="13"/>
    </row>
    <row r="254" spans="1:16" ht="15" customHeight="1" x14ac:dyDescent="0.3">
      <c r="A254" s="98"/>
      <c r="B254" s="68"/>
      <c r="C254" s="59"/>
      <c r="D254" s="59"/>
      <c r="E254" s="59"/>
      <c r="F254" s="62"/>
      <c r="G254" s="59"/>
      <c r="H254" s="62"/>
      <c r="I254" s="28" t="s">
        <v>9</v>
      </c>
      <c r="J254" s="3"/>
      <c r="K254" s="3"/>
      <c r="L254" s="3">
        <v>100000</v>
      </c>
      <c r="M254" s="65"/>
      <c r="N254" s="12"/>
      <c r="O254" s="12"/>
      <c r="P254" s="12"/>
    </row>
    <row r="255" spans="1:16" ht="18.75" x14ac:dyDescent="0.3">
      <c r="A255" s="98"/>
      <c r="B255" s="68"/>
      <c r="C255" s="59"/>
      <c r="D255" s="59"/>
      <c r="E255" s="59"/>
      <c r="F255" s="62"/>
      <c r="G255" s="59"/>
      <c r="H255" s="62"/>
      <c r="I255" s="28" t="s">
        <v>10</v>
      </c>
      <c r="J255" s="3"/>
      <c r="K255" s="3"/>
      <c r="L255" s="3"/>
      <c r="M255" s="65"/>
      <c r="N255" s="12"/>
      <c r="O255" s="12"/>
      <c r="P255" s="12"/>
    </row>
    <row r="256" spans="1:16" ht="18.75" x14ac:dyDescent="0.3">
      <c r="A256" s="98"/>
      <c r="B256" s="68"/>
      <c r="C256" s="59"/>
      <c r="D256" s="59"/>
      <c r="E256" s="59"/>
      <c r="F256" s="62"/>
      <c r="G256" s="59"/>
      <c r="H256" s="62"/>
      <c r="I256" s="28" t="s">
        <v>11</v>
      </c>
      <c r="J256" s="3"/>
      <c r="K256" s="3"/>
      <c r="L256" s="3"/>
      <c r="M256" s="65"/>
      <c r="N256" s="12"/>
      <c r="O256" s="12"/>
      <c r="P256" s="12"/>
    </row>
    <row r="257" spans="1:16" ht="18" customHeight="1" thickBot="1" x14ac:dyDescent="0.35">
      <c r="A257" s="98"/>
      <c r="B257" s="96"/>
      <c r="C257" s="92"/>
      <c r="D257" s="92"/>
      <c r="E257" s="92"/>
      <c r="F257" s="91"/>
      <c r="G257" s="92"/>
      <c r="H257" s="91"/>
      <c r="I257" s="19" t="s">
        <v>12</v>
      </c>
      <c r="J257" s="20"/>
      <c r="K257" s="20"/>
      <c r="L257" s="20"/>
      <c r="M257" s="77"/>
      <c r="N257" s="12"/>
      <c r="O257" s="12"/>
      <c r="P257" s="12"/>
    </row>
    <row r="258" spans="1:16" x14ac:dyDescent="0.25">
      <c r="A258" s="98"/>
      <c r="B258" s="67" t="s">
        <v>67</v>
      </c>
      <c r="C258" s="58">
        <v>2023</v>
      </c>
      <c r="D258" s="58" t="s">
        <v>29</v>
      </c>
      <c r="E258" s="58" t="s">
        <v>40</v>
      </c>
      <c r="F258" s="70" t="str">
        <f>H258</f>
        <v>8 000*</v>
      </c>
      <c r="G258" s="73" t="s">
        <v>34</v>
      </c>
      <c r="H258" s="70" t="s">
        <v>68</v>
      </c>
      <c r="I258" s="17" t="s">
        <v>7</v>
      </c>
      <c r="J258" s="35">
        <f>J260</f>
        <v>8000</v>
      </c>
      <c r="K258" s="35"/>
      <c r="L258" s="35"/>
      <c r="M258" s="64" t="s">
        <v>18</v>
      </c>
    </row>
    <row r="259" spans="1:16" x14ac:dyDescent="0.25">
      <c r="A259" s="98"/>
      <c r="B259" s="68"/>
      <c r="C259" s="59"/>
      <c r="D259" s="59"/>
      <c r="E259" s="59"/>
      <c r="F259" s="71"/>
      <c r="G259" s="74"/>
      <c r="H259" s="71"/>
      <c r="I259" s="28" t="s">
        <v>8</v>
      </c>
      <c r="J259" s="15"/>
      <c r="K259" s="15"/>
      <c r="L259" s="15"/>
      <c r="M259" s="65"/>
    </row>
    <row r="260" spans="1:16" x14ac:dyDescent="0.25">
      <c r="A260" s="98"/>
      <c r="B260" s="68"/>
      <c r="C260" s="59"/>
      <c r="D260" s="59"/>
      <c r="E260" s="59"/>
      <c r="F260" s="71"/>
      <c r="G260" s="74"/>
      <c r="H260" s="71"/>
      <c r="I260" s="28" t="s">
        <v>9</v>
      </c>
      <c r="J260" s="15">
        <v>8000</v>
      </c>
      <c r="K260" s="15"/>
      <c r="L260" s="15"/>
      <c r="M260" s="65"/>
    </row>
    <row r="261" spans="1:16" x14ac:dyDescent="0.25">
      <c r="A261" s="98"/>
      <c r="B261" s="68"/>
      <c r="C261" s="59"/>
      <c r="D261" s="59"/>
      <c r="E261" s="59"/>
      <c r="F261" s="71"/>
      <c r="G261" s="74"/>
      <c r="H261" s="71"/>
      <c r="I261" s="28" t="s">
        <v>10</v>
      </c>
      <c r="J261" s="3"/>
      <c r="K261" s="3"/>
      <c r="L261" s="3"/>
      <c r="M261" s="65"/>
    </row>
    <row r="262" spans="1:16" x14ac:dyDescent="0.25">
      <c r="A262" s="98"/>
      <c r="B262" s="68"/>
      <c r="C262" s="59"/>
      <c r="D262" s="59"/>
      <c r="E262" s="59"/>
      <c r="F262" s="71"/>
      <c r="G262" s="74"/>
      <c r="H262" s="71"/>
      <c r="I262" s="28" t="s">
        <v>11</v>
      </c>
      <c r="J262" s="3"/>
      <c r="K262" s="3"/>
      <c r="L262" s="3"/>
      <c r="M262" s="65"/>
    </row>
    <row r="263" spans="1:16" ht="16.5" customHeight="1" x14ac:dyDescent="0.25">
      <c r="A263" s="98"/>
      <c r="B263" s="69"/>
      <c r="C263" s="60"/>
      <c r="D263" s="60"/>
      <c r="E263" s="60"/>
      <c r="F263" s="72"/>
      <c r="G263" s="75"/>
      <c r="H263" s="72"/>
      <c r="I263" s="29" t="s">
        <v>12</v>
      </c>
      <c r="J263" s="16"/>
      <c r="K263" s="16"/>
      <c r="L263" s="16"/>
      <c r="M263" s="66"/>
    </row>
    <row r="264" spans="1:16" ht="15" customHeight="1" x14ac:dyDescent="0.25">
      <c r="A264" s="98"/>
      <c r="B264" s="109" t="s">
        <v>30</v>
      </c>
      <c r="C264" s="110">
        <v>2023</v>
      </c>
      <c r="D264" s="110" t="s">
        <v>29</v>
      </c>
      <c r="E264" s="110" t="s">
        <v>40</v>
      </c>
      <c r="F264" s="79" t="str">
        <f>H264</f>
        <v>18 785.2*</v>
      </c>
      <c r="G264" s="81" t="s">
        <v>33</v>
      </c>
      <c r="H264" s="79" t="s">
        <v>69</v>
      </c>
      <c r="I264" s="28" t="s">
        <v>7</v>
      </c>
      <c r="J264" s="15">
        <f>J266</f>
        <v>18785.2</v>
      </c>
      <c r="K264" s="15"/>
      <c r="L264" s="15"/>
      <c r="M264" s="76" t="s">
        <v>18</v>
      </c>
    </row>
    <row r="265" spans="1:16" x14ac:dyDescent="0.25">
      <c r="A265" s="98"/>
      <c r="B265" s="68"/>
      <c r="C265" s="59"/>
      <c r="D265" s="59"/>
      <c r="E265" s="59"/>
      <c r="F265" s="71"/>
      <c r="G265" s="74"/>
      <c r="H265" s="71"/>
      <c r="I265" s="28" t="s">
        <v>8</v>
      </c>
      <c r="J265" s="15"/>
      <c r="K265" s="15"/>
      <c r="L265" s="15"/>
      <c r="M265" s="65"/>
    </row>
    <row r="266" spans="1:16" x14ac:dyDescent="0.25">
      <c r="A266" s="98"/>
      <c r="B266" s="68"/>
      <c r="C266" s="59"/>
      <c r="D266" s="59"/>
      <c r="E266" s="59"/>
      <c r="F266" s="71"/>
      <c r="G266" s="74"/>
      <c r="H266" s="71"/>
      <c r="I266" s="28" t="s">
        <v>9</v>
      </c>
      <c r="J266" s="15">
        <v>18785.2</v>
      </c>
      <c r="K266" s="15"/>
      <c r="L266" s="15"/>
      <c r="M266" s="65"/>
    </row>
    <row r="267" spans="1:16" x14ac:dyDescent="0.25">
      <c r="A267" s="98"/>
      <c r="B267" s="68"/>
      <c r="C267" s="59"/>
      <c r="D267" s="59"/>
      <c r="E267" s="59"/>
      <c r="F267" s="71"/>
      <c r="G267" s="74"/>
      <c r="H267" s="71"/>
      <c r="I267" s="28" t="s">
        <v>10</v>
      </c>
      <c r="J267" s="3"/>
      <c r="K267" s="3"/>
      <c r="L267" s="3"/>
      <c r="M267" s="65"/>
    </row>
    <row r="268" spans="1:16" x14ac:dyDescent="0.25">
      <c r="A268" s="98"/>
      <c r="B268" s="68"/>
      <c r="C268" s="59"/>
      <c r="D268" s="59"/>
      <c r="E268" s="59"/>
      <c r="F268" s="71"/>
      <c r="G268" s="74"/>
      <c r="H268" s="71"/>
      <c r="I268" s="28" t="s">
        <v>11</v>
      </c>
      <c r="J268" s="3"/>
      <c r="K268" s="3"/>
      <c r="L268" s="3"/>
      <c r="M268" s="65"/>
    </row>
    <row r="269" spans="1:16" ht="19.5" customHeight="1" x14ac:dyDescent="0.25">
      <c r="A269" s="98"/>
      <c r="B269" s="69"/>
      <c r="C269" s="60"/>
      <c r="D269" s="60"/>
      <c r="E269" s="60"/>
      <c r="F269" s="72"/>
      <c r="G269" s="75"/>
      <c r="H269" s="72"/>
      <c r="I269" s="29" t="s">
        <v>12</v>
      </c>
      <c r="J269" s="16"/>
      <c r="K269" s="16"/>
      <c r="L269" s="16"/>
      <c r="M269" s="66"/>
    </row>
    <row r="270" spans="1:16" x14ac:dyDescent="0.25">
      <c r="A270" s="98"/>
      <c r="B270" s="109" t="s">
        <v>32</v>
      </c>
      <c r="C270" s="110">
        <v>2023</v>
      </c>
      <c r="D270" s="110" t="s">
        <v>29</v>
      </c>
      <c r="E270" s="110" t="s">
        <v>40</v>
      </c>
      <c r="F270" s="79" t="str">
        <f>H270</f>
        <v>8 000*</v>
      </c>
      <c r="G270" s="81" t="s">
        <v>36</v>
      </c>
      <c r="H270" s="79" t="s">
        <v>68</v>
      </c>
      <c r="I270" s="28" t="s">
        <v>7</v>
      </c>
      <c r="J270" s="15">
        <f>J272</f>
        <v>8000</v>
      </c>
      <c r="K270" s="15"/>
      <c r="L270" s="15"/>
      <c r="M270" s="76" t="s">
        <v>18</v>
      </c>
    </row>
    <row r="271" spans="1:16" x14ac:dyDescent="0.25">
      <c r="A271" s="98"/>
      <c r="B271" s="68"/>
      <c r="C271" s="59"/>
      <c r="D271" s="59"/>
      <c r="E271" s="59"/>
      <c r="F271" s="71"/>
      <c r="G271" s="74"/>
      <c r="H271" s="71"/>
      <c r="I271" s="28" t="s">
        <v>8</v>
      </c>
      <c r="J271" s="15"/>
      <c r="K271" s="15"/>
      <c r="L271" s="15"/>
      <c r="M271" s="65"/>
    </row>
    <row r="272" spans="1:16" x14ac:dyDescent="0.25">
      <c r="A272" s="98"/>
      <c r="B272" s="68"/>
      <c r="C272" s="59"/>
      <c r="D272" s="59"/>
      <c r="E272" s="59"/>
      <c r="F272" s="71"/>
      <c r="G272" s="74"/>
      <c r="H272" s="71"/>
      <c r="I272" s="28" t="s">
        <v>9</v>
      </c>
      <c r="J272" s="15">
        <v>8000</v>
      </c>
      <c r="K272" s="15"/>
      <c r="L272" s="15"/>
      <c r="M272" s="65"/>
    </row>
    <row r="273" spans="1:17" x14ac:dyDescent="0.25">
      <c r="A273" s="98"/>
      <c r="B273" s="68"/>
      <c r="C273" s="59"/>
      <c r="D273" s="59"/>
      <c r="E273" s="59"/>
      <c r="F273" s="71"/>
      <c r="G273" s="74"/>
      <c r="H273" s="71"/>
      <c r="I273" s="28" t="s">
        <v>10</v>
      </c>
      <c r="J273" s="3"/>
      <c r="K273" s="3"/>
      <c r="L273" s="3"/>
      <c r="M273" s="65"/>
    </row>
    <row r="274" spans="1:17" x14ac:dyDescent="0.25">
      <c r="A274" s="98"/>
      <c r="B274" s="68"/>
      <c r="C274" s="59"/>
      <c r="D274" s="59"/>
      <c r="E274" s="59"/>
      <c r="F274" s="71"/>
      <c r="G274" s="74"/>
      <c r="H274" s="71"/>
      <c r="I274" s="28" t="s">
        <v>11</v>
      </c>
      <c r="J274" s="3"/>
      <c r="K274" s="3"/>
      <c r="L274" s="3"/>
      <c r="M274" s="65"/>
    </row>
    <row r="275" spans="1:17" ht="18" customHeight="1" thickBot="1" x14ac:dyDescent="0.3">
      <c r="A275" s="98"/>
      <c r="B275" s="96"/>
      <c r="C275" s="92"/>
      <c r="D275" s="92"/>
      <c r="E275" s="92"/>
      <c r="F275" s="80"/>
      <c r="G275" s="82"/>
      <c r="H275" s="80"/>
      <c r="I275" s="19" t="s">
        <v>12</v>
      </c>
      <c r="J275" s="20"/>
      <c r="K275" s="20"/>
      <c r="L275" s="20"/>
      <c r="M275" s="77"/>
    </row>
    <row r="276" spans="1:17" ht="14.25" customHeight="1" x14ac:dyDescent="0.3">
      <c r="A276" s="98"/>
      <c r="B276" s="67" t="s">
        <v>43</v>
      </c>
      <c r="C276" s="58" t="s">
        <v>71</v>
      </c>
      <c r="D276" s="58" t="s">
        <v>21</v>
      </c>
      <c r="E276" s="58" t="s">
        <v>21</v>
      </c>
      <c r="F276" s="58" t="s">
        <v>21</v>
      </c>
      <c r="G276" s="61" t="s">
        <v>21</v>
      </c>
      <c r="H276" s="58" t="s">
        <v>21</v>
      </c>
      <c r="I276" s="17" t="s">
        <v>7</v>
      </c>
      <c r="J276" s="18">
        <f>J278+J279+J280+J281</f>
        <v>3500</v>
      </c>
      <c r="K276" s="18">
        <f t="shared" ref="K276:L276" si="0">K278+K279+K280+K281</f>
        <v>1000</v>
      </c>
      <c r="L276" s="18">
        <f t="shared" si="0"/>
        <v>1000</v>
      </c>
      <c r="M276" s="64" t="s">
        <v>18</v>
      </c>
      <c r="N276" s="13"/>
      <c r="O276" s="13"/>
      <c r="P276" s="13"/>
      <c r="Q276" s="11"/>
    </row>
    <row r="277" spans="1:17" ht="14.25" customHeight="1" x14ac:dyDescent="0.3">
      <c r="A277" s="98"/>
      <c r="B277" s="68"/>
      <c r="C277" s="59"/>
      <c r="D277" s="59"/>
      <c r="E277" s="59"/>
      <c r="F277" s="59"/>
      <c r="G277" s="62"/>
      <c r="H277" s="59"/>
      <c r="I277" s="28" t="s">
        <v>8</v>
      </c>
      <c r="J277" s="3"/>
      <c r="K277" s="3"/>
      <c r="L277" s="3"/>
      <c r="M277" s="65"/>
      <c r="N277" s="12"/>
      <c r="O277" s="12"/>
      <c r="P277" s="12"/>
      <c r="Q277" s="11"/>
    </row>
    <row r="278" spans="1:17" ht="14.25" customHeight="1" x14ac:dyDescent="0.3">
      <c r="A278" s="98"/>
      <c r="B278" s="68"/>
      <c r="C278" s="59"/>
      <c r="D278" s="59"/>
      <c r="E278" s="59"/>
      <c r="F278" s="59"/>
      <c r="G278" s="62"/>
      <c r="H278" s="59"/>
      <c r="I278" s="28" t="s">
        <v>9</v>
      </c>
      <c r="J278" s="3">
        <f>500+2000+1000</f>
        <v>3500</v>
      </c>
      <c r="K278" s="3">
        <f>500+500</f>
        <v>1000</v>
      </c>
      <c r="L278" s="3">
        <f>1000</f>
        <v>1000</v>
      </c>
      <c r="M278" s="65"/>
      <c r="N278" s="12"/>
      <c r="O278" s="12"/>
      <c r="P278" s="12"/>
      <c r="Q278" s="11"/>
    </row>
    <row r="279" spans="1:17" ht="14.25" customHeight="1" x14ac:dyDescent="0.3">
      <c r="A279" s="98"/>
      <c r="B279" s="68"/>
      <c r="C279" s="59"/>
      <c r="D279" s="59"/>
      <c r="E279" s="59"/>
      <c r="F279" s="59"/>
      <c r="G279" s="62"/>
      <c r="H279" s="59"/>
      <c r="I279" s="28" t="s">
        <v>10</v>
      </c>
      <c r="J279" s="3"/>
      <c r="K279" s="3"/>
      <c r="L279" s="3"/>
      <c r="M279" s="65"/>
      <c r="N279" s="12"/>
      <c r="O279" s="12"/>
      <c r="P279" s="12"/>
      <c r="Q279" s="11"/>
    </row>
    <row r="280" spans="1:17" ht="14.25" customHeight="1" x14ac:dyDescent="0.3">
      <c r="A280" s="98"/>
      <c r="B280" s="68"/>
      <c r="C280" s="59"/>
      <c r="D280" s="59"/>
      <c r="E280" s="59"/>
      <c r="F280" s="59"/>
      <c r="G280" s="62"/>
      <c r="H280" s="59"/>
      <c r="I280" s="28" t="s">
        <v>11</v>
      </c>
      <c r="J280" s="3"/>
      <c r="K280" s="3"/>
      <c r="L280" s="3"/>
      <c r="M280" s="65"/>
      <c r="N280" s="12"/>
      <c r="O280" s="12"/>
      <c r="P280" s="12"/>
      <c r="Q280" s="11"/>
    </row>
    <row r="281" spans="1:17" ht="18.75" customHeight="1" thickBot="1" x14ac:dyDescent="0.35">
      <c r="A281" s="98"/>
      <c r="B281" s="96"/>
      <c r="C281" s="92"/>
      <c r="D281" s="92"/>
      <c r="E281" s="92"/>
      <c r="F281" s="92"/>
      <c r="G281" s="91"/>
      <c r="H281" s="92"/>
      <c r="I281" s="19" t="s">
        <v>12</v>
      </c>
      <c r="J281" s="20"/>
      <c r="K281" s="20"/>
      <c r="L281" s="20"/>
      <c r="M281" s="77"/>
      <c r="N281" s="12"/>
      <c r="O281" s="12"/>
      <c r="P281" s="12"/>
      <c r="Q281" s="11"/>
    </row>
    <row r="282" spans="1:17" ht="14.25" customHeight="1" x14ac:dyDescent="0.3">
      <c r="A282" s="98"/>
      <c r="B282" s="67" t="s">
        <v>37</v>
      </c>
      <c r="C282" s="58" t="s">
        <v>71</v>
      </c>
      <c r="D282" s="58" t="s">
        <v>21</v>
      </c>
      <c r="E282" s="58" t="s">
        <v>21</v>
      </c>
      <c r="F282" s="58" t="s">
        <v>21</v>
      </c>
      <c r="G282" s="61" t="s">
        <v>21</v>
      </c>
      <c r="H282" s="58" t="s">
        <v>21</v>
      </c>
      <c r="I282" s="17" t="s">
        <v>7</v>
      </c>
      <c r="J282" s="18">
        <f>J284+J285+J286+J287</f>
        <v>2000</v>
      </c>
      <c r="K282" s="18">
        <f t="shared" ref="K282:L282" si="1">K284+K285+K286+K287</f>
        <v>500</v>
      </c>
      <c r="L282" s="18">
        <f t="shared" si="1"/>
        <v>2000</v>
      </c>
      <c r="M282" s="64" t="s">
        <v>18</v>
      </c>
      <c r="N282" s="13"/>
      <c r="O282" s="13"/>
      <c r="P282" s="13"/>
      <c r="Q282" s="11"/>
    </row>
    <row r="283" spans="1:17" ht="14.25" customHeight="1" x14ac:dyDescent="0.3">
      <c r="A283" s="98"/>
      <c r="B283" s="68"/>
      <c r="C283" s="59"/>
      <c r="D283" s="59"/>
      <c r="E283" s="59"/>
      <c r="F283" s="59"/>
      <c r="G283" s="62"/>
      <c r="H283" s="59"/>
      <c r="I283" s="28" t="s">
        <v>8</v>
      </c>
      <c r="J283" s="3"/>
      <c r="K283" s="3"/>
      <c r="L283" s="3"/>
      <c r="M283" s="65"/>
      <c r="N283" s="12"/>
      <c r="O283" s="12"/>
      <c r="P283" s="12"/>
      <c r="Q283" s="11"/>
    </row>
    <row r="284" spans="1:17" ht="14.25" customHeight="1" x14ac:dyDescent="0.3">
      <c r="A284" s="98"/>
      <c r="B284" s="68"/>
      <c r="C284" s="59"/>
      <c r="D284" s="59"/>
      <c r="E284" s="59"/>
      <c r="F284" s="59"/>
      <c r="G284" s="62"/>
      <c r="H284" s="59"/>
      <c r="I284" s="28" t="s">
        <v>9</v>
      </c>
      <c r="J284" s="3">
        <v>2000</v>
      </c>
      <c r="K284" s="3">
        <f>500</f>
        <v>500</v>
      </c>
      <c r="L284" s="3">
        <f>2000</f>
        <v>2000</v>
      </c>
      <c r="M284" s="65"/>
      <c r="N284" s="12"/>
      <c r="O284" s="12"/>
      <c r="P284" s="12"/>
      <c r="Q284" s="11"/>
    </row>
    <row r="285" spans="1:17" ht="14.25" customHeight="1" x14ac:dyDescent="0.3">
      <c r="A285" s="98"/>
      <c r="B285" s="68"/>
      <c r="C285" s="59"/>
      <c r="D285" s="59"/>
      <c r="E285" s="59"/>
      <c r="F285" s="59"/>
      <c r="G285" s="62"/>
      <c r="H285" s="59"/>
      <c r="I285" s="28" t="s">
        <v>10</v>
      </c>
      <c r="J285" s="3"/>
      <c r="K285" s="3"/>
      <c r="L285" s="3"/>
      <c r="M285" s="65"/>
      <c r="N285" s="12"/>
      <c r="O285" s="12"/>
      <c r="P285" s="12"/>
      <c r="Q285" s="11"/>
    </row>
    <row r="286" spans="1:17" ht="14.25" customHeight="1" x14ac:dyDescent="0.3">
      <c r="A286" s="98"/>
      <c r="B286" s="68"/>
      <c r="C286" s="59"/>
      <c r="D286" s="59"/>
      <c r="E286" s="59"/>
      <c r="F286" s="59"/>
      <c r="G286" s="62"/>
      <c r="H286" s="59"/>
      <c r="I286" s="28" t="s">
        <v>11</v>
      </c>
      <c r="J286" s="3"/>
      <c r="K286" s="3"/>
      <c r="L286" s="3"/>
      <c r="M286" s="65"/>
      <c r="N286" s="12"/>
      <c r="O286" s="12"/>
      <c r="P286" s="12"/>
      <c r="Q286" s="11"/>
    </row>
    <row r="287" spans="1:17" ht="18" customHeight="1" thickBot="1" x14ac:dyDescent="0.35">
      <c r="A287" s="98"/>
      <c r="B287" s="96"/>
      <c r="C287" s="92"/>
      <c r="D287" s="92"/>
      <c r="E287" s="92"/>
      <c r="F287" s="92"/>
      <c r="G287" s="91"/>
      <c r="H287" s="92"/>
      <c r="I287" s="19" t="s">
        <v>12</v>
      </c>
      <c r="J287" s="20"/>
      <c r="K287" s="20"/>
      <c r="L287" s="20"/>
      <c r="M287" s="77"/>
      <c r="N287" s="12"/>
      <c r="O287" s="12"/>
      <c r="P287" s="12"/>
      <c r="Q287" s="11"/>
    </row>
    <row r="288" spans="1:17" ht="18" customHeight="1" x14ac:dyDescent="0.3">
      <c r="A288" s="98"/>
      <c r="B288" s="67" t="s">
        <v>38</v>
      </c>
      <c r="C288" s="58" t="s">
        <v>71</v>
      </c>
      <c r="D288" s="58" t="s">
        <v>21</v>
      </c>
      <c r="E288" s="58" t="s">
        <v>21</v>
      </c>
      <c r="F288" s="58" t="s">
        <v>21</v>
      </c>
      <c r="G288" s="61" t="s">
        <v>21</v>
      </c>
      <c r="H288" s="58" t="s">
        <v>21</v>
      </c>
      <c r="I288" s="17" t="s">
        <v>7</v>
      </c>
      <c r="J288" s="18">
        <f>J290+J291+J292+J293</f>
        <v>218547</v>
      </c>
      <c r="K288" s="18">
        <f t="shared" ref="K288:L288" si="2">K290+K291+K292+K293</f>
        <v>142500.79999999999</v>
      </c>
      <c r="L288" s="18">
        <f t="shared" si="2"/>
        <v>31500</v>
      </c>
      <c r="M288" s="64" t="s">
        <v>18</v>
      </c>
      <c r="N288" s="13"/>
      <c r="O288" s="13"/>
      <c r="P288" s="13"/>
      <c r="Q288" s="11"/>
    </row>
    <row r="289" spans="1:17" ht="18" customHeight="1" x14ac:dyDescent="0.3">
      <c r="A289" s="98"/>
      <c r="B289" s="68"/>
      <c r="C289" s="59"/>
      <c r="D289" s="59"/>
      <c r="E289" s="59"/>
      <c r="F289" s="59"/>
      <c r="G289" s="62"/>
      <c r="H289" s="59"/>
      <c r="I289" s="28" t="s">
        <v>8</v>
      </c>
      <c r="J289" s="3"/>
      <c r="K289" s="3"/>
      <c r="L289" s="3"/>
      <c r="M289" s="65"/>
      <c r="N289" s="12"/>
      <c r="O289" s="12"/>
      <c r="P289" s="12"/>
      <c r="Q289" s="11"/>
    </row>
    <row r="290" spans="1:17" ht="18" customHeight="1" x14ac:dyDescent="0.3">
      <c r="A290" s="98"/>
      <c r="B290" s="68"/>
      <c r="C290" s="59"/>
      <c r="D290" s="59"/>
      <c r="E290" s="59"/>
      <c r="F290" s="59"/>
      <c r="G290" s="62"/>
      <c r="H290" s="59"/>
      <c r="I290" s="28" t="s">
        <v>9</v>
      </c>
      <c r="J290" s="3">
        <f>1800+7900+106734+97380.5+4732.5</f>
        <v>218547</v>
      </c>
      <c r="K290" s="3">
        <f>6100+116600.8+19800</f>
        <v>142500.79999999999</v>
      </c>
      <c r="L290" s="3">
        <f>20500+11000</f>
        <v>31500</v>
      </c>
      <c r="M290" s="65"/>
      <c r="N290" s="12"/>
      <c r="O290" s="12"/>
      <c r="P290" s="12"/>
      <c r="Q290" s="11"/>
    </row>
    <row r="291" spans="1:17" ht="18" customHeight="1" x14ac:dyDescent="0.3">
      <c r="A291" s="98"/>
      <c r="B291" s="68"/>
      <c r="C291" s="59"/>
      <c r="D291" s="59"/>
      <c r="E291" s="59"/>
      <c r="F291" s="59"/>
      <c r="G291" s="62"/>
      <c r="H291" s="59"/>
      <c r="I291" s="28" t="s">
        <v>10</v>
      </c>
      <c r="J291" s="3"/>
      <c r="K291" s="3"/>
      <c r="L291" s="3"/>
      <c r="M291" s="65"/>
      <c r="N291" s="12"/>
      <c r="O291" s="12"/>
      <c r="P291" s="12"/>
      <c r="Q291" s="11"/>
    </row>
    <row r="292" spans="1:17" ht="18" customHeight="1" x14ac:dyDescent="0.3">
      <c r="A292" s="98"/>
      <c r="B292" s="68"/>
      <c r="C292" s="59"/>
      <c r="D292" s="59"/>
      <c r="E292" s="59"/>
      <c r="F292" s="59"/>
      <c r="G292" s="62"/>
      <c r="H292" s="59"/>
      <c r="I292" s="28" t="s">
        <v>11</v>
      </c>
      <c r="J292" s="3"/>
      <c r="K292" s="3"/>
      <c r="L292" s="3"/>
      <c r="M292" s="65"/>
      <c r="N292" s="12"/>
      <c r="O292" s="12"/>
      <c r="P292" s="12"/>
      <c r="Q292" s="11"/>
    </row>
    <row r="293" spans="1:17" ht="20.25" customHeight="1" thickBot="1" x14ac:dyDescent="0.35">
      <c r="A293" s="98"/>
      <c r="B293" s="96"/>
      <c r="C293" s="92"/>
      <c r="D293" s="92"/>
      <c r="E293" s="92"/>
      <c r="F293" s="92"/>
      <c r="G293" s="91"/>
      <c r="H293" s="92"/>
      <c r="I293" s="19" t="s">
        <v>12</v>
      </c>
      <c r="J293" s="20"/>
      <c r="K293" s="20"/>
      <c r="L293" s="20"/>
      <c r="M293" s="77"/>
      <c r="N293" s="12"/>
      <c r="O293" s="12"/>
      <c r="P293" s="12"/>
      <c r="Q293" s="11"/>
    </row>
    <row r="294" spans="1:17" ht="14.25" customHeight="1" x14ac:dyDescent="0.3">
      <c r="A294" s="98"/>
      <c r="B294" s="67" t="s">
        <v>23</v>
      </c>
      <c r="C294" s="58"/>
      <c r="D294" s="58" t="s">
        <v>21</v>
      </c>
      <c r="E294" s="58" t="s">
        <v>21</v>
      </c>
      <c r="F294" s="61" t="s">
        <v>21</v>
      </c>
      <c r="G294" s="58" t="s">
        <v>21</v>
      </c>
      <c r="H294" s="61" t="s">
        <v>21</v>
      </c>
      <c r="I294" s="17" t="s">
        <v>7</v>
      </c>
      <c r="J294" s="18">
        <f>J296+J297+J298+J299</f>
        <v>0</v>
      </c>
      <c r="K294" s="18">
        <v>0</v>
      </c>
      <c r="L294" s="18">
        <v>0</v>
      </c>
      <c r="M294" s="93" t="s">
        <v>18</v>
      </c>
      <c r="N294" s="12"/>
      <c r="O294" s="12"/>
      <c r="P294" s="12"/>
      <c r="Q294" s="11"/>
    </row>
    <row r="295" spans="1:17" ht="14.25" customHeight="1" x14ac:dyDescent="0.3">
      <c r="A295" s="98"/>
      <c r="B295" s="68"/>
      <c r="C295" s="59"/>
      <c r="D295" s="59"/>
      <c r="E295" s="59"/>
      <c r="F295" s="62"/>
      <c r="G295" s="59"/>
      <c r="H295" s="62"/>
      <c r="I295" s="28" t="s">
        <v>8</v>
      </c>
      <c r="J295" s="3"/>
      <c r="K295" s="3"/>
      <c r="L295" s="3"/>
      <c r="M295" s="94"/>
      <c r="N295" s="12"/>
      <c r="O295" s="12"/>
      <c r="P295" s="12"/>
      <c r="Q295" s="11"/>
    </row>
    <row r="296" spans="1:17" ht="14.25" customHeight="1" x14ac:dyDescent="0.3">
      <c r="A296" s="98"/>
      <c r="B296" s="68"/>
      <c r="C296" s="59"/>
      <c r="D296" s="59"/>
      <c r="E296" s="59"/>
      <c r="F296" s="62"/>
      <c r="G296" s="59"/>
      <c r="H296" s="62"/>
      <c r="I296" s="28" t="s">
        <v>9</v>
      </c>
      <c r="J296" s="3"/>
      <c r="K296" s="3"/>
      <c r="L296" s="3"/>
      <c r="M296" s="94"/>
      <c r="N296" s="12"/>
      <c r="O296" s="12"/>
      <c r="P296" s="12"/>
      <c r="Q296" s="11"/>
    </row>
    <row r="297" spans="1:17" ht="14.25" customHeight="1" x14ac:dyDescent="0.3">
      <c r="A297" s="98"/>
      <c r="B297" s="68"/>
      <c r="C297" s="59"/>
      <c r="D297" s="59"/>
      <c r="E297" s="59"/>
      <c r="F297" s="62"/>
      <c r="G297" s="59"/>
      <c r="H297" s="62"/>
      <c r="I297" s="28" t="s">
        <v>10</v>
      </c>
      <c r="J297" s="3"/>
      <c r="K297" s="3"/>
      <c r="L297" s="3"/>
      <c r="M297" s="94"/>
      <c r="N297" s="12"/>
      <c r="O297" s="12"/>
      <c r="P297" s="12"/>
      <c r="Q297" s="11"/>
    </row>
    <row r="298" spans="1:17" ht="14.25" customHeight="1" x14ac:dyDescent="0.3">
      <c r="A298" s="98"/>
      <c r="B298" s="68"/>
      <c r="C298" s="59"/>
      <c r="D298" s="59"/>
      <c r="E298" s="59"/>
      <c r="F298" s="62"/>
      <c r="G298" s="59"/>
      <c r="H298" s="62"/>
      <c r="I298" s="28" t="s">
        <v>11</v>
      </c>
      <c r="J298" s="3"/>
      <c r="K298" s="3"/>
      <c r="L298" s="3"/>
      <c r="M298" s="94"/>
      <c r="N298" s="12"/>
      <c r="O298" s="12"/>
      <c r="P298" s="12"/>
      <c r="Q298" s="11"/>
    </row>
    <row r="299" spans="1:17" ht="14.25" customHeight="1" thickBot="1" x14ac:dyDescent="0.35">
      <c r="A299" s="99"/>
      <c r="B299" s="96"/>
      <c r="C299" s="92"/>
      <c r="D299" s="92"/>
      <c r="E299" s="92"/>
      <c r="F299" s="91"/>
      <c r="G299" s="92"/>
      <c r="H299" s="91"/>
      <c r="I299" s="19" t="s">
        <v>12</v>
      </c>
      <c r="J299" s="20"/>
      <c r="K299" s="20"/>
      <c r="L299" s="20"/>
      <c r="M299" s="95"/>
      <c r="N299" s="12"/>
      <c r="O299" s="12"/>
      <c r="P299" s="12"/>
      <c r="Q299" s="11"/>
    </row>
    <row r="300" spans="1:17" ht="24" customHeight="1" x14ac:dyDescent="0.3">
      <c r="A300" s="85" t="s">
        <v>20</v>
      </c>
      <c r="B300" s="86"/>
      <c r="C300" s="86"/>
      <c r="D300" s="86"/>
      <c r="E300" s="86"/>
      <c r="F300" s="86"/>
      <c r="G300" s="86"/>
      <c r="H300" s="87"/>
      <c r="I300" s="36" t="s">
        <v>7</v>
      </c>
      <c r="J300" s="37">
        <f>J302+J303+J304+J305</f>
        <v>704259.3</v>
      </c>
      <c r="K300" s="37">
        <f>K302+K303+K304+K305</f>
        <v>313000.8</v>
      </c>
      <c r="L300" s="37">
        <f>L302+L303+L304+L305</f>
        <v>119500</v>
      </c>
      <c r="M300" s="83"/>
      <c r="N300" s="22"/>
      <c r="O300" s="22"/>
      <c r="P300" s="22"/>
      <c r="Q300" s="11"/>
    </row>
    <row r="301" spans="1:17" ht="17.25" customHeight="1" x14ac:dyDescent="0.3">
      <c r="A301" s="85"/>
      <c r="B301" s="86"/>
      <c r="C301" s="86"/>
      <c r="D301" s="86"/>
      <c r="E301" s="86"/>
      <c r="F301" s="86"/>
      <c r="G301" s="86"/>
      <c r="H301" s="87"/>
      <c r="I301" s="23" t="s">
        <v>8</v>
      </c>
      <c r="J301" s="24"/>
      <c r="K301" s="24"/>
      <c r="L301" s="24"/>
      <c r="M301" s="83"/>
      <c r="N301" s="22"/>
      <c r="O301" s="22"/>
      <c r="P301" s="22"/>
      <c r="Q301" s="11"/>
    </row>
    <row r="302" spans="1:17" ht="24" customHeight="1" x14ac:dyDescent="0.3">
      <c r="A302" s="85"/>
      <c r="B302" s="86"/>
      <c r="C302" s="86"/>
      <c r="D302" s="86"/>
      <c r="E302" s="86"/>
      <c r="F302" s="86"/>
      <c r="G302" s="86"/>
      <c r="H302" s="87"/>
      <c r="I302" s="23" t="s">
        <v>9</v>
      </c>
      <c r="J302" s="24">
        <f>SUM(J170,J176,J182,J188,J194,J200,J206,J212,J218,J224,J230,J236,J242,J248,J260,J266,J272,J278,J284,J290)</f>
        <v>609259.30000000005</v>
      </c>
      <c r="K302" s="24">
        <f>SUM(K170,K176,K182,K188,K194,K200,K206,K212,K218,K224,K230,K236,K242,K248,K260,K266,K272,K278,K284,K290)</f>
        <v>313000.8</v>
      </c>
      <c r="L302" s="24">
        <f>SUM(L170,L176,L182,L188,L194,L200,L206,L212,L218,L224,L230,L236,L242,L248,L260,L266,L272,L278,L284,L290)</f>
        <v>119500</v>
      </c>
      <c r="M302" s="83"/>
      <c r="N302" s="22"/>
      <c r="O302" s="22"/>
      <c r="P302" s="22"/>
      <c r="Q302" s="11"/>
    </row>
    <row r="303" spans="1:17" ht="18" customHeight="1" x14ac:dyDescent="0.25">
      <c r="A303" s="85"/>
      <c r="B303" s="86"/>
      <c r="C303" s="86"/>
      <c r="D303" s="86"/>
      <c r="E303" s="86"/>
      <c r="F303" s="86"/>
      <c r="G303" s="86"/>
      <c r="H303" s="87"/>
      <c r="I303" s="23" t="s">
        <v>10</v>
      </c>
      <c r="J303" s="3"/>
      <c r="K303" s="3"/>
      <c r="L303" s="3"/>
      <c r="M303" s="83"/>
      <c r="N303" s="25"/>
      <c r="O303" s="25"/>
      <c r="P303" s="25"/>
      <c r="Q303" s="11"/>
    </row>
    <row r="304" spans="1:17" ht="19.5" customHeight="1" x14ac:dyDescent="0.25">
      <c r="A304" s="85"/>
      <c r="B304" s="86"/>
      <c r="C304" s="86"/>
      <c r="D304" s="86"/>
      <c r="E304" s="86"/>
      <c r="F304" s="86"/>
      <c r="G304" s="86"/>
      <c r="H304" s="87"/>
      <c r="I304" s="23" t="s">
        <v>11</v>
      </c>
      <c r="J304" s="24">
        <f>J16+J22+J28+J34+J40+J46+J52+J58+J64+J70+J76+J82+J88+J94+J100+J106+J112+J118+J124+J130+J136+J142+J148+J154+J160+J166</f>
        <v>95000</v>
      </c>
      <c r="K304" s="24">
        <v>0</v>
      </c>
      <c r="L304" s="24">
        <v>0</v>
      </c>
      <c r="M304" s="83"/>
      <c r="N304" s="25"/>
      <c r="O304" s="25"/>
      <c r="P304" s="25"/>
      <c r="Q304" s="11"/>
    </row>
    <row r="305" spans="1:16" ht="30" customHeight="1" x14ac:dyDescent="0.25">
      <c r="A305" s="88"/>
      <c r="B305" s="89"/>
      <c r="C305" s="89"/>
      <c r="D305" s="89"/>
      <c r="E305" s="89"/>
      <c r="F305" s="89"/>
      <c r="G305" s="89"/>
      <c r="H305" s="90"/>
      <c r="I305" s="23" t="s">
        <v>12</v>
      </c>
      <c r="J305" s="3"/>
      <c r="K305" s="3"/>
      <c r="L305" s="3"/>
      <c r="M305" s="84"/>
      <c r="N305" s="26"/>
      <c r="O305" s="26"/>
      <c r="P305" s="26"/>
    </row>
    <row r="306" spans="1:16" ht="39.75" customHeight="1" x14ac:dyDescent="0.25">
      <c r="A306" s="57" t="s">
        <v>49</v>
      </c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</row>
    <row r="307" spans="1:16" ht="39.75" customHeight="1" x14ac:dyDescent="0.25">
      <c r="A307" s="57" t="s">
        <v>48</v>
      </c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</row>
    <row r="309" spans="1:16" ht="15" customHeight="1" x14ac:dyDescent="0.25">
      <c r="J309" s="9"/>
      <c r="K309" s="9"/>
      <c r="L309" s="9"/>
    </row>
    <row r="310" spans="1:16" x14ac:dyDescent="0.25">
      <c r="J310" s="9"/>
      <c r="K310" s="9"/>
      <c r="L310" s="9"/>
    </row>
    <row r="311" spans="1:16" x14ac:dyDescent="0.25">
      <c r="J311" s="9"/>
      <c r="K311" s="9"/>
      <c r="L311" s="9"/>
    </row>
    <row r="312" spans="1:16" x14ac:dyDescent="0.25">
      <c r="J312" s="9"/>
      <c r="K312" s="9"/>
      <c r="L312" s="9"/>
    </row>
    <row r="313" spans="1:16" x14ac:dyDescent="0.25">
      <c r="J313" s="9"/>
      <c r="K313" s="9"/>
      <c r="L313" s="9"/>
    </row>
    <row r="314" spans="1:16" x14ac:dyDescent="0.25">
      <c r="J314" s="9"/>
      <c r="K314" s="9"/>
      <c r="L314" s="9"/>
    </row>
  </sheetData>
  <autoFilter ref="B11:M307"/>
  <mergeCells count="405">
    <mergeCell ref="B276:B281"/>
    <mergeCell ref="C276:C281"/>
    <mergeCell ref="D276:D281"/>
    <mergeCell ref="E276:E281"/>
    <mergeCell ref="F276:F281"/>
    <mergeCell ref="G276:G281"/>
    <mergeCell ref="H276:H281"/>
    <mergeCell ref="B192:B197"/>
    <mergeCell ref="C192:C197"/>
    <mergeCell ref="G192:G197"/>
    <mergeCell ref="H192:H197"/>
    <mergeCell ref="B222:B227"/>
    <mergeCell ref="B228:B233"/>
    <mergeCell ref="C228:C233"/>
    <mergeCell ref="G216:G221"/>
    <mergeCell ref="H216:H221"/>
    <mergeCell ref="B216:B221"/>
    <mergeCell ref="B270:B275"/>
    <mergeCell ref="H270:H275"/>
    <mergeCell ref="C270:C275"/>
    <mergeCell ref="D270:D275"/>
    <mergeCell ref="E270:E275"/>
    <mergeCell ref="F270:F275"/>
    <mergeCell ref="D216:D221"/>
    <mergeCell ref="G198:G203"/>
    <mergeCell ref="B198:B203"/>
    <mergeCell ref="C198:C203"/>
    <mergeCell ref="B240:B245"/>
    <mergeCell ref="C240:C245"/>
    <mergeCell ref="D240:D245"/>
    <mergeCell ref="E240:E245"/>
    <mergeCell ref="F240:F245"/>
    <mergeCell ref="G240:G245"/>
    <mergeCell ref="D198:D203"/>
    <mergeCell ref="E198:E203"/>
    <mergeCell ref="E204:E209"/>
    <mergeCell ref="F204:F209"/>
    <mergeCell ref="G204:G209"/>
    <mergeCell ref="C222:C227"/>
    <mergeCell ref="D222:D227"/>
    <mergeCell ref="F228:F233"/>
    <mergeCell ref="G228:G233"/>
    <mergeCell ref="M204:M209"/>
    <mergeCell ref="M192:M197"/>
    <mergeCell ref="B186:B191"/>
    <mergeCell ref="C186:C191"/>
    <mergeCell ref="D186:D191"/>
    <mergeCell ref="E186:E191"/>
    <mergeCell ref="F186:F191"/>
    <mergeCell ref="G186:G191"/>
    <mergeCell ref="H186:H191"/>
    <mergeCell ref="M186:M191"/>
    <mergeCell ref="F198:F203"/>
    <mergeCell ref="D204:D209"/>
    <mergeCell ref="C204:C209"/>
    <mergeCell ref="B204:B209"/>
    <mergeCell ref="D192:D197"/>
    <mergeCell ref="E192:E197"/>
    <mergeCell ref="F192:F197"/>
    <mergeCell ref="M198:M203"/>
    <mergeCell ref="H198:H203"/>
    <mergeCell ref="H204:H209"/>
    <mergeCell ref="M216:M221"/>
    <mergeCell ref="B210:B215"/>
    <mergeCell ref="D210:D215"/>
    <mergeCell ref="E210:E215"/>
    <mergeCell ref="B294:B299"/>
    <mergeCell ref="C294:C299"/>
    <mergeCell ref="D294:D299"/>
    <mergeCell ref="E294:E299"/>
    <mergeCell ref="E216:E221"/>
    <mergeCell ref="F216:F221"/>
    <mergeCell ref="G210:G215"/>
    <mergeCell ref="H210:H215"/>
    <mergeCell ref="C216:C221"/>
    <mergeCell ref="B234:B239"/>
    <mergeCell ref="C234:C239"/>
    <mergeCell ref="D234:D239"/>
    <mergeCell ref="E234:E239"/>
    <mergeCell ref="F234:F239"/>
    <mergeCell ref="G234:G239"/>
    <mergeCell ref="H234:H239"/>
    <mergeCell ref="M234:M239"/>
    <mergeCell ref="C210:C215"/>
    <mergeCell ref="M276:M281"/>
    <mergeCell ref="F210:F215"/>
    <mergeCell ref="G222:G227"/>
    <mergeCell ref="H222:H227"/>
    <mergeCell ref="B264:B269"/>
    <mergeCell ref="E228:E233"/>
    <mergeCell ref="G252:G257"/>
    <mergeCell ref="H252:H257"/>
    <mergeCell ref="M252:M257"/>
    <mergeCell ref="B246:B257"/>
    <mergeCell ref="D228:D233"/>
    <mergeCell ref="C264:C269"/>
    <mergeCell ref="D264:D269"/>
    <mergeCell ref="E264:E269"/>
    <mergeCell ref="F264:F269"/>
    <mergeCell ref="G264:G269"/>
    <mergeCell ref="H264:H269"/>
    <mergeCell ref="M264:M269"/>
    <mergeCell ref="H228:H233"/>
    <mergeCell ref="D252:D257"/>
    <mergeCell ref="E252:E257"/>
    <mergeCell ref="F252:F257"/>
    <mergeCell ref="M228:M233"/>
    <mergeCell ref="H240:H245"/>
    <mergeCell ref="M240:M245"/>
    <mergeCell ref="A7:A10"/>
    <mergeCell ref="M180:M185"/>
    <mergeCell ref="H168:H173"/>
    <mergeCell ref="B174:B179"/>
    <mergeCell ref="C174:C179"/>
    <mergeCell ref="D174:D179"/>
    <mergeCell ref="E174:E179"/>
    <mergeCell ref="F174:F179"/>
    <mergeCell ref="G174:G179"/>
    <mergeCell ref="H174:H179"/>
    <mergeCell ref="M174:M179"/>
    <mergeCell ref="B180:B185"/>
    <mergeCell ref="C180:C185"/>
    <mergeCell ref="D180:D185"/>
    <mergeCell ref="E180:E185"/>
    <mergeCell ref="M222:M227"/>
    <mergeCell ref="E222:E227"/>
    <mergeCell ref="F222:F227"/>
    <mergeCell ref="H282:H287"/>
    <mergeCell ref="M282:M287"/>
    <mergeCell ref="C288:C293"/>
    <mergeCell ref="D282:D287"/>
    <mergeCell ref="E282:E287"/>
    <mergeCell ref="F282:F287"/>
    <mergeCell ref="A12:A299"/>
    <mergeCell ref="J4:M4"/>
    <mergeCell ref="M7:M10"/>
    <mergeCell ref="B7:B10"/>
    <mergeCell ref="C7:C10"/>
    <mergeCell ref="D7:D10"/>
    <mergeCell ref="E7:E10"/>
    <mergeCell ref="H7:H10"/>
    <mergeCell ref="F7:F10"/>
    <mergeCell ref="I7:I10"/>
    <mergeCell ref="J9:J10"/>
    <mergeCell ref="G7:G10"/>
    <mergeCell ref="A5:M5"/>
    <mergeCell ref="K9:K10"/>
    <mergeCell ref="L9:L10"/>
    <mergeCell ref="J7:L8"/>
    <mergeCell ref="G270:G275"/>
    <mergeCell ref="C252:C257"/>
    <mergeCell ref="G180:G185"/>
    <mergeCell ref="B168:B173"/>
    <mergeCell ref="H180:H185"/>
    <mergeCell ref="C168:C173"/>
    <mergeCell ref="D168:D173"/>
    <mergeCell ref="E168:E173"/>
    <mergeCell ref="F168:F173"/>
    <mergeCell ref="G168:G173"/>
    <mergeCell ref="M300:M305"/>
    <mergeCell ref="A300:H305"/>
    <mergeCell ref="F294:F299"/>
    <mergeCell ref="G294:G299"/>
    <mergeCell ref="H294:H299"/>
    <mergeCell ref="M294:M299"/>
    <mergeCell ref="B282:B287"/>
    <mergeCell ref="D288:D293"/>
    <mergeCell ref="E288:E293"/>
    <mergeCell ref="F288:F293"/>
    <mergeCell ref="G288:G293"/>
    <mergeCell ref="H288:H293"/>
    <mergeCell ref="M288:M293"/>
    <mergeCell ref="C282:C287"/>
    <mergeCell ref="B288:B293"/>
    <mergeCell ref="G282:G287"/>
    <mergeCell ref="J1:M1"/>
    <mergeCell ref="A307:M307"/>
    <mergeCell ref="C246:C251"/>
    <mergeCell ref="D246:D251"/>
    <mergeCell ref="E246:E251"/>
    <mergeCell ref="F246:F251"/>
    <mergeCell ref="G246:G251"/>
    <mergeCell ref="H246:H251"/>
    <mergeCell ref="M246:M251"/>
    <mergeCell ref="A306:M306"/>
    <mergeCell ref="B258:B263"/>
    <mergeCell ref="C258:C263"/>
    <mergeCell ref="D258:D263"/>
    <mergeCell ref="E258:E263"/>
    <mergeCell ref="F258:F263"/>
    <mergeCell ref="G258:G263"/>
    <mergeCell ref="H258:H263"/>
    <mergeCell ref="M258:M263"/>
    <mergeCell ref="M210:M215"/>
    <mergeCell ref="M270:M275"/>
    <mergeCell ref="B12:B17"/>
    <mergeCell ref="C12:C17"/>
    <mergeCell ref="M168:M173"/>
    <mergeCell ref="F180:F185"/>
    <mergeCell ref="D12:D17"/>
    <mergeCell ref="E12:E17"/>
    <mergeCell ref="F12:F17"/>
    <mergeCell ref="G12:G17"/>
    <mergeCell ref="H12:H17"/>
    <mergeCell ref="M12:M17"/>
    <mergeCell ref="B18:B23"/>
    <mergeCell ref="C18:C23"/>
    <mergeCell ref="D18:D23"/>
    <mergeCell ref="E18:E23"/>
    <mergeCell ref="F18:F23"/>
    <mergeCell ref="G18:G23"/>
    <mergeCell ref="H18:H23"/>
    <mergeCell ref="M18:M23"/>
    <mergeCell ref="B24:B29"/>
    <mergeCell ref="C24:C29"/>
    <mergeCell ref="D24:D29"/>
    <mergeCell ref="E24:E29"/>
    <mergeCell ref="F24:F29"/>
    <mergeCell ref="G24:G29"/>
    <mergeCell ref="H24:H29"/>
    <mergeCell ref="M24:M29"/>
    <mergeCell ref="B30:B35"/>
    <mergeCell ref="C30:C35"/>
    <mergeCell ref="D30:D35"/>
    <mergeCell ref="E30:E35"/>
    <mergeCell ref="F30:F35"/>
    <mergeCell ref="G30:G35"/>
    <mergeCell ref="H30:H35"/>
    <mergeCell ref="M30:M35"/>
    <mergeCell ref="B36:B41"/>
    <mergeCell ref="C36:C41"/>
    <mergeCell ref="D36:D41"/>
    <mergeCell ref="E36:E41"/>
    <mergeCell ref="F36:F41"/>
    <mergeCell ref="G36:G41"/>
    <mergeCell ref="H36:H41"/>
    <mergeCell ref="M36:M41"/>
    <mergeCell ref="B42:B47"/>
    <mergeCell ref="C42:C47"/>
    <mergeCell ref="D42:D47"/>
    <mergeCell ref="E42:E47"/>
    <mergeCell ref="F42:F47"/>
    <mergeCell ref="G42:G47"/>
    <mergeCell ref="H42:H47"/>
    <mergeCell ref="M42:M47"/>
    <mergeCell ref="B48:B53"/>
    <mergeCell ref="C48:C53"/>
    <mergeCell ref="D48:D53"/>
    <mergeCell ref="E48:E53"/>
    <mergeCell ref="F48:F53"/>
    <mergeCell ref="G48:G53"/>
    <mergeCell ref="H48:H53"/>
    <mergeCell ref="M48:M53"/>
    <mergeCell ref="B54:B59"/>
    <mergeCell ref="C54:C59"/>
    <mergeCell ref="D54:D59"/>
    <mergeCell ref="E54:E59"/>
    <mergeCell ref="F54:F59"/>
    <mergeCell ref="G54:G59"/>
    <mergeCell ref="H54:H59"/>
    <mergeCell ref="M54:M59"/>
    <mergeCell ref="B60:B65"/>
    <mergeCell ref="C60:C65"/>
    <mergeCell ref="D60:D65"/>
    <mergeCell ref="E60:E65"/>
    <mergeCell ref="F60:F65"/>
    <mergeCell ref="G60:G65"/>
    <mergeCell ref="H60:H65"/>
    <mergeCell ref="M60:M65"/>
    <mergeCell ref="B66:B71"/>
    <mergeCell ref="C66:C71"/>
    <mergeCell ref="D66:D71"/>
    <mergeCell ref="E66:E71"/>
    <mergeCell ref="F66:F71"/>
    <mergeCell ref="G66:G71"/>
    <mergeCell ref="H66:H71"/>
    <mergeCell ref="M66:M71"/>
    <mergeCell ref="B72:B77"/>
    <mergeCell ref="C72:C77"/>
    <mergeCell ref="D72:D77"/>
    <mergeCell ref="E72:E77"/>
    <mergeCell ref="F72:F77"/>
    <mergeCell ref="G72:G77"/>
    <mergeCell ref="H72:H77"/>
    <mergeCell ref="M72:M77"/>
    <mergeCell ref="B78:B83"/>
    <mergeCell ref="C78:C83"/>
    <mergeCell ref="D78:D83"/>
    <mergeCell ref="E78:E83"/>
    <mergeCell ref="F78:F83"/>
    <mergeCell ref="G78:G83"/>
    <mergeCell ref="H78:H83"/>
    <mergeCell ref="M78:M83"/>
    <mergeCell ref="B84:B89"/>
    <mergeCell ref="C84:C89"/>
    <mergeCell ref="D84:D89"/>
    <mergeCell ref="E84:E89"/>
    <mergeCell ref="F84:F89"/>
    <mergeCell ref="G84:G89"/>
    <mergeCell ref="H84:H89"/>
    <mergeCell ref="M84:M89"/>
    <mergeCell ref="B90:B95"/>
    <mergeCell ref="C90:C95"/>
    <mergeCell ref="D90:D95"/>
    <mergeCell ref="E90:E95"/>
    <mergeCell ref="F90:F95"/>
    <mergeCell ref="G90:G95"/>
    <mergeCell ref="H90:H95"/>
    <mergeCell ref="M90:M95"/>
    <mergeCell ref="B96:B101"/>
    <mergeCell ref="C96:C101"/>
    <mergeCell ref="D96:D101"/>
    <mergeCell ref="E96:E101"/>
    <mergeCell ref="F96:F101"/>
    <mergeCell ref="G96:G101"/>
    <mergeCell ref="H96:H101"/>
    <mergeCell ref="M96:M101"/>
    <mergeCell ref="B102:B107"/>
    <mergeCell ref="C102:C107"/>
    <mergeCell ref="D102:D107"/>
    <mergeCell ref="E102:E107"/>
    <mergeCell ref="F102:F107"/>
    <mergeCell ref="G102:G107"/>
    <mergeCell ref="H102:H107"/>
    <mergeCell ref="M102:M107"/>
    <mergeCell ref="B108:B113"/>
    <mergeCell ref="C108:C113"/>
    <mergeCell ref="D108:D113"/>
    <mergeCell ref="E108:E113"/>
    <mergeCell ref="F108:F113"/>
    <mergeCell ref="G108:G113"/>
    <mergeCell ref="H108:H113"/>
    <mergeCell ref="M108:M113"/>
    <mergeCell ref="B114:B119"/>
    <mergeCell ref="C114:C119"/>
    <mergeCell ref="D114:D119"/>
    <mergeCell ref="E114:E119"/>
    <mergeCell ref="F114:F119"/>
    <mergeCell ref="G114:G119"/>
    <mergeCell ref="H114:H119"/>
    <mergeCell ref="M114:M119"/>
    <mergeCell ref="B120:B125"/>
    <mergeCell ref="C120:C125"/>
    <mergeCell ref="D120:D125"/>
    <mergeCell ref="E120:E125"/>
    <mergeCell ref="F120:F125"/>
    <mergeCell ref="G120:G125"/>
    <mergeCell ref="H120:H125"/>
    <mergeCell ref="M120:M125"/>
    <mergeCell ref="B126:B131"/>
    <mergeCell ref="C126:C131"/>
    <mergeCell ref="D126:D131"/>
    <mergeCell ref="E126:E131"/>
    <mergeCell ref="F126:F131"/>
    <mergeCell ref="G126:G131"/>
    <mergeCell ref="H126:H131"/>
    <mergeCell ref="M126:M131"/>
    <mergeCell ref="B132:B137"/>
    <mergeCell ref="C132:C137"/>
    <mergeCell ref="D132:D137"/>
    <mergeCell ref="E132:E137"/>
    <mergeCell ref="F132:F137"/>
    <mergeCell ref="G132:G137"/>
    <mergeCell ref="H132:H137"/>
    <mergeCell ref="M132:M137"/>
    <mergeCell ref="B138:B143"/>
    <mergeCell ref="C138:C143"/>
    <mergeCell ref="D138:D143"/>
    <mergeCell ref="E138:E143"/>
    <mergeCell ref="F138:F143"/>
    <mergeCell ref="G138:G143"/>
    <mergeCell ref="H138:H143"/>
    <mergeCell ref="M138:M143"/>
    <mergeCell ref="B144:B149"/>
    <mergeCell ref="C144:C149"/>
    <mergeCell ref="D144:D149"/>
    <mergeCell ref="E144:E149"/>
    <mergeCell ref="F144:F149"/>
    <mergeCell ref="G144:G149"/>
    <mergeCell ref="H144:H149"/>
    <mergeCell ref="M144:M149"/>
    <mergeCell ref="B150:B155"/>
    <mergeCell ref="C150:C155"/>
    <mergeCell ref="D150:D155"/>
    <mergeCell ref="E150:E155"/>
    <mergeCell ref="F150:F155"/>
    <mergeCell ref="G150:G155"/>
    <mergeCell ref="H150:H155"/>
    <mergeCell ref="M150:M155"/>
    <mergeCell ref="B156:B161"/>
    <mergeCell ref="C156:C161"/>
    <mergeCell ref="D156:D161"/>
    <mergeCell ref="E156:E161"/>
    <mergeCell ref="F156:F161"/>
    <mergeCell ref="G156:G161"/>
    <mergeCell ref="H156:H161"/>
    <mergeCell ref="M156:M161"/>
    <mergeCell ref="B162:B167"/>
    <mergeCell ref="C162:C167"/>
    <mergeCell ref="D162:D167"/>
    <mergeCell ref="E162:E167"/>
    <mergeCell ref="F162:F167"/>
    <mergeCell ref="G162:G167"/>
    <mergeCell ref="H162:H167"/>
    <mergeCell ref="M162:M16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rowBreaks count="2" manualBreakCount="2">
    <brk id="101" max="12" man="1"/>
    <brk id="19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2023-03-28T02:17:12Z</dcterms:modified>
</cp:coreProperties>
</file>